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19155" windowHeight="8505" firstSheet="5" activeTab="15"/>
  </bookViews>
  <sheets>
    <sheet name="1^A SC" sheetId="1" r:id="rId1"/>
    <sheet name="1^B GR" sheetId="2" r:id="rId2"/>
    <sheet name="2^A SC" sheetId="3" r:id="rId3"/>
    <sheet name="2^B GR" sheetId="4" r:id="rId4"/>
    <sheet name="2^C GR" sheetId="5" r:id="rId5"/>
    <sheet name="3^A SC" sheetId="6" r:id="rId6"/>
    <sheet name="3^B GR" sheetId="7" r:id="rId7"/>
    <sheet name="3^C GR" sheetId="8" r:id="rId8"/>
    <sheet name="4^A SC" sheetId="9" r:id="rId9"/>
    <sheet name="4^B SC" sheetId="10" r:id="rId10"/>
    <sheet name="4^C GR" sheetId="11" r:id="rId11"/>
    <sheet name="5^A GR" sheetId="12" r:id="rId12"/>
    <sheet name="5^B SC" sheetId="16" r:id="rId13"/>
    <sheet name="5^C GR" sheetId="17" r:id="rId14"/>
    <sheet name="5^D SC" sheetId="18" r:id="rId15"/>
    <sheet name="GENERALE" sheetId="19" r:id="rId16"/>
    <sheet name="GRAFICI" sheetId="20" r:id="rId17"/>
  </sheets>
  <calcPr calcId="144525"/>
</workbook>
</file>

<file path=xl/calcChain.xml><?xml version="1.0" encoding="utf-8"?>
<calcChain xmlns="http://schemas.openxmlformats.org/spreadsheetml/2006/main">
  <c r="G31" i="8" l="1"/>
  <c r="E31" i="8"/>
  <c r="G29" i="7"/>
  <c r="E29" i="7"/>
  <c r="H26" i="6"/>
  <c r="F26" i="6"/>
  <c r="P35" i="19"/>
  <c r="N35" i="19"/>
  <c r="K35" i="19"/>
  <c r="I35" i="19"/>
  <c r="G35" i="19"/>
  <c r="D35" i="19"/>
  <c r="B35" i="19"/>
  <c r="M30" i="19"/>
  <c r="I31" i="19"/>
  <c r="I30" i="19"/>
  <c r="G30" i="19"/>
  <c r="E8" i="12"/>
  <c r="N3" i="18" l="1"/>
  <c r="E17" i="18"/>
  <c r="C17" i="18"/>
  <c r="N3" i="17"/>
  <c r="E20" i="17"/>
  <c r="C20" i="17"/>
  <c r="E12" i="17"/>
  <c r="C12" i="17"/>
  <c r="N3" i="16"/>
  <c r="J44" i="19"/>
  <c r="H44" i="19"/>
  <c r="V35" i="19"/>
  <c r="T35" i="19"/>
  <c r="Q35" i="19"/>
  <c r="O35" i="19"/>
  <c r="L35" i="19"/>
  <c r="J35" i="19"/>
  <c r="H35" i="19"/>
  <c r="E35" i="19"/>
  <c r="C35" i="19"/>
  <c r="K30" i="19"/>
  <c r="O26" i="19"/>
  <c r="M26" i="19"/>
  <c r="J26" i="19"/>
  <c r="H26" i="19"/>
  <c r="E26" i="19"/>
  <c r="C26" i="19"/>
  <c r="K21" i="19"/>
  <c r="V17" i="19"/>
  <c r="T17" i="19"/>
  <c r="Q17" i="19"/>
  <c r="O17" i="19"/>
  <c r="L17" i="19"/>
  <c r="J17" i="19"/>
  <c r="H17" i="19"/>
  <c r="E17" i="19"/>
  <c r="C17" i="19"/>
  <c r="K12" i="19"/>
  <c r="V8" i="19"/>
  <c r="T8" i="19"/>
  <c r="Q8" i="19"/>
  <c r="O8" i="19"/>
  <c r="L8" i="19"/>
  <c r="J8" i="19"/>
  <c r="H8" i="19"/>
  <c r="E8" i="19"/>
  <c r="C8" i="19"/>
  <c r="K3" i="19"/>
  <c r="Q19" i="18"/>
  <c r="O19" i="18"/>
  <c r="E19" i="18"/>
  <c r="C19" i="18"/>
  <c r="Q18" i="18"/>
  <c r="O18" i="18"/>
  <c r="E18" i="18"/>
  <c r="C18" i="18"/>
  <c r="Q16" i="18"/>
  <c r="O16" i="18"/>
  <c r="E16" i="18"/>
  <c r="C16" i="18"/>
  <c r="Q15" i="18"/>
  <c r="O15" i="18"/>
  <c r="E15" i="18"/>
  <c r="C15" i="18"/>
  <c r="Q14" i="18"/>
  <c r="O14" i="18"/>
  <c r="E14" i="18"/>
  <c r="C14" i="18"/>
  <c r="Q13" i="18"/>
  <c r="O13" i="18"/>
  <c r="E13" i="18"/>
  <c r="C13" i="18"/>
  <c r="Q12" i="18"/>
  <c r="O12" i="18"/>
  <c r="E12" i="18"/>
  <c r="C12" i="18"/>
  <c r="Q11" i="18"/>
  <c r="O11" i="18"/>
  <c r="E11" i="18"/>
  <c r="C11" i="18"/>
  <c r="K8" i="18"/>
  <c r="I8" i="18"/>
  <c r="E8" i="18"/>
  <c r="C8" i="18"/>
  <c r="L3" i="18"/>
  <c r="Q21" i="17"/>
  <c r="O21" i="17"/>
  <c r="E21" i="17"/>
  <c r="C21" i="17"/>
  <c r="Q19" i="17"/>
  <c r="O19" i="17"/>
  <c r="E19" i="17"/>
  <c r="C19" i="17"/>
  <c r="Q18" i="17"/>
  <c r="O18" i="17"/>
  <c r="E18" i="17"/>
  <c r="C18" i="17"/>
  <c r="Q17" i="17"/>
  <c r="O17" i="17"/>
  <c r="E17" i="17"/>
  <c r="C17" i="17"/>
  <c r="Q16" i="17"/>
  <c r="O16" i="17"/>
  <c r="E16" i="17"/>
  <c r="C16" i="17"/>
  <c r="Q15" i="17"/>
  <c r="O15" i="17"/>
  <c r="E15" i="17"/>
  <c r="C15" i="17"/>
  <c r="Q14" i="17"/>
  <c r="O14" i="17"/>
  <c r="E14" i="17"/>
  <c r="C14" i="17"/>
  <c r="Q13" i="17"/>
  <c r="O13" i="17"/>
  <c r="E13" i="17"/>
  <c r="C13" i="17"/>
  <c r="Q11" i="17"/>
  <c r="O11" i="17"/>
  <c r="E11" i="17"/>
  <c r="C11" i="17"/>
  <c r="K8" i="17"/>
  <c r="I8" i="17"/>
  <c r="E8" i="17"/>
  <c r="C8" i="17"/>
  <c r="L3" i="17"/>
  <c r="Q19" i="16"/>
  <c r="O19" i="16"/>
  <c r="E19" i="16"/>
  <c r="C19" i="16"/>
  <c r="Q18" i="16"/>
  <c r="O18" i="16"/>
  <c r="E18" i="16"/>
  <c r="C18" i="16"/>
  <c r="Q17" i="16"/>
  <c r="O17" i="16"/>
  <c r="E17" i="16"/>
  <c r="C17" i="16"/>
  <c r="Q16" i="16"/>
  <c r="O16" i="16"/>
  <c r="E16" i="16"/>
  <c r="C16" i="16"/>
  <c r="Q15" i="16"/>
  <c r="O15" i="16"/>
  <c r="E15" i="16"/>
  <c r="C15" i="16"/>
  <c r="Q14" i="16"/>
  <c r="O14" i="16"/>
  <c r="E14" i="16"/>
  <c r="C14" i="16"/>
  <c r="Q13" i="16"/>
  <c r="O13" i="16"/>
  <c r="E13" i="16"/>
  <c r="C13" i="16"/>
  <c r="Q12" i="16"/>
  <c r="O12" i="16"/>
  <c r="E12" i="16"/>
  <c r="C12" i="16"/>
  <c r="Q11" i="16"/>
  <c r="O11" i="16"/>
  <c r="E11" i="16"/>
  <c r="C11" i="16"/>
  <c r="K8" i="16"/>
  <c r="I8" i="16"/>
  <c r="E8" i="16"/>
  <c r="C8" i="16"/>
  <c r="L3" i="16"/>
  <c r="C15" i="12" l="1"/>
  <c r="O17" i="10"/>
  <c r="Q17" i="10"/>
  <c r="E17" i="10"/>
  <c r="C17" i="10"/>
  <c r="Q20" i="12"/>
  <c r="O20" i="12"/>
  <c r="E20" i="12"/>
  <c r="C20" i="12"/>
  <c r="Q19" i="12"/>
  <c r="O19" i="12"/>
  <c r="E19" i="12"/>
  <c r="C19" i="12"/>
  <c r="Q18" i="12"/>
  <c r="O18" i="12"/>
  <c r="E18" i="12"/>
  <c r="C18" i="12"/>
  <c r="Q17" i="12"/>
  <c r="O17" i="12"/>
  <c r="E17" i="12"/>
  <c r="C17" i="12"/>
  <c r="Q16" i="12"/>
  <c r="O16" i="12"/>
  <c r="E16" i="12"/>
  <c r="C16" i="12"/>
  <c r="Q15" i="12"/>
  <c r="O15" i="12"/>
  <c r="E15" i="12"/>
  <c r="Q14" i="12"/>
  <c r="O14" i="12"/>
  <c r="E14" i="12"/>
  <c r="C14" i="12"/>
  <c r="Q13" i="12"/>
  <c r="O13" i="12"/>
  <c r="E13" i="12"/>
  <c r="C13" i="12"/>
  <c r="Q12" i="12"/>
  <c r="O12" i="12"/>
  <c r="E12" i="12"/>
  <c r="C12" i="12"/>
  <c r="Q11" i="12"/>
  <c r="O11" i="12"/>
  <c r="E11" i="12"/>
  <c r="C11" i="12"/>
  <c r="C8" i="12"/>
  <c r="N3" i="12"/>
  <c r="L3" i="12"/>
  <c r="Q21" i="11"/>
  <c r="O21" i="11"/>
  <c r="E21" i="11"/>
  <c r="C21" i="11"/>
  <c r="Q20" i="11"/>
  <c r="O20" i="11"/>
  <c r="E20" i="11"/>
  <c r="C20" i="11"/>
  <c r="Q19" i="11"/>
  <c r="O19" i="11"/>
  <c r="E19" i="11"/>
  <c r="C19" i="11"/>
  <c r="Q18" i="11"/>
  <c r="O18" i="11"/>
  <c r="E18" i="11"/>
  <c r="C18" i="11"/>
  <c r="Q17" i="11"/>
  <c r="O17" i="11"/>
  <c r="E17" i="11"/>
  <c r="C17" i="11"/>
  <c r="Q16" i="11"/>
  <c r="O16" i="11"/>
  <c r="E16" i="11"/>
  <c r="C16" i="11"/>
  <c r="Q15" i="11"/>
  <c r="O15" i="11"/>
  <c r="E15" i="11"/>
  <c r="C15" i="11"/>
  <c r="Q14" i="11"/>
  <c r="O14" i="11"/>
  <c r="E14" i="11"/>
  <c r="C14" i="11"/>
  <c r="Q13" i="11"/>
  <c r="O13" i="11"/>
  <c r="E13" i="11"/>
  <c r="C13" i="11"/>
  <c r="Q12" i="11"/>
  <c r="O12" i="11"/>
  <c r="E12" i="11"/>
  <c r="C12" i="11"/>
  <c r="Q11" i="11"/>
  <c r="O11" i="11"/>
  <c r="E11" i="11"/>
  <c r="C11" i="11"/>
  <c r="U8" i="11"/>
  <c r="S8" i="11"/>
  <c r="Q8" i="11"/>
  <c r="O8" i="11"/>
  <c r="E8" i="11"/>
  <c r="C8" i="11"/>
  <c r="N3" i="11"/>
  <c r="H21" i="11" s="1"/>
  <c r="L3" i="11"/>
  <c r="C21" i="7"/>
  <c r="C19" i="7"/>
  <c r="C20" i="7"/>
  <c r="O22" i="3"/>
  <c r="Q22" i="3"/>
  <c r="E22" i="3"/>
  <c r="C22" i="3"/>
  <c r="L3" i="2"/>
  <c r="Q8" i="1"/>
  <c r="O8" i="1"/>
  <c r="Q19" i="10"/>
  <c r="O19" i="10"/>
  <c r="E19" i="10"/>
  <c r="C19" i="10"/>
  <c r="Q18" i="10"/>
  <c r="O18" i="10"/>
  <c r="E18" i="10"/>
  <c r="C18" i="10"/>
  <c r="Q16" i="10"/>
  <c r="O16" i="10"/>
  <c r="E16" i="10"/>
  <c r="C16" i="10"/>
  <c r="Q15" i="10"/>
  <c r="O15" i="10"/>
  <c r="E15" i="10"/>
  <c r="C15" i="10"/>
  <c r="Q14" i="10"/>
  <c r="O14" i="10"/>
  <c r="E14" i="10"/>
  <c r="C14" i="10"/>
  <c r="Q13" i="10"/>
  <c r="O13" i="10"/>
  <c r="E13" i="10"/>
  <c r="C13" i="10"/>
  <c r="Q12" i="10"/>
  <c r="O12" i="10"/>
  <c r="E12" i="10"/>
  <c r="C12" i="10"/>
  <c r="Q11" i="10"/>
  <c r="O11" i="10"/>
  <c r="E11" i="10"/>
  <c r="C11" i="10"/>
  <c r="U8" i="10"/>
  <c r="S8" i="10"/>
  <c r="Q8" i="10"/>
  <c r="O8" i="10"/>
  <c r="E8" i="10"/>
  <c r="C8" i="10"/>
  <c r="N3" i="10"/>
  <c r="L3" i="10"/>
  <c r="Q19" i="9"/>
  <c r="O19" i="9"/>
  <c r="E19" i="9"/>
  <c r="C19" i="9"/>
  <c r="Q18" i="9"/>
  <c r="O18" i="9"/>
  <c r="E18" i="9"/>
  <c r="C18" i="9"/>
  <c r="Q17" i="9"/>
  <c r="O17" i="9"/>
  <c r="E17" i="9"/>
  <c r="C17" i="9"/>
  <c r="Q16" i="9"/>
  <c r="O16" i="9"/>
  <c r="E16" i="9"/>
  <c r="C16" i="9"/>
  <c r="Q15" i="9"/>
  <c r="O15" i="9"/>
  <c r="E15" i="9"/>
  <c r="C15" i="9"/>
  <c r="Q14" i="9"/>
  <c r="O14" i="9"/>
  <c r="E14" i="9"/>
  <c r="C14" i="9"/>
  <c r="Q13" i="9"/>
  <c r="O13" i="9"/>
  <c r="E13" i="9"/>
  <c r="C13" i="9"/>
  <c r="Q12" i="9"/>
  <c r="O12" i="9"/>
  <c r="E12" i="9"/>
  <c r="C12" i="9"/>
  <c r="Q11" i="9"/>
  <c r="O11" i="9"/>
  <c r="E11" i="9"/>
  <c r="C11" i="9"/>
  <c r="U8" i="9"/>
  <c r="S8" i="9"/>
  <c r="Q8" i="9"/>
  <c r="O8" i="9"/>
  <c r="E8" i="9"/>
  <c r="C8" i="9"/>
  <c r="N3" i="9"/>
  <c r="L3" i="9"/>
  <c r="Q21" i="8"/>
  <c r="O21" i="8"/>
  <c r="E21" i="8"/>
  <c r="C21" i="8"/>
  <c r="Q20" i="8"/>
  <c r="O20" i="8"/>
  <c r="E20" i="8"/>
  <c r="C20" i="8"/>
  <c r="Q19" i="8"/>
  <c r="O19" i="8"/>
  <c r="E19" i="8"/>
  <c r="C19" i="8"/>
  <c r="Q18" i="8"/>
  <c r="O18" i="8"/>
  <c r="E18" i="8"/>
  <c r="C18" i="8"/>
  <c r="Q17" i="8"/>
  <c r="O17" i="8"/>
  <c r="E17" i="8"/>
  <c r="C17" i="8"/>
  <c r="Q16" i="8"/>
  <c r="O16" i="8"/>
  <c r="E16" i="8"/>
  <c r="C16" i="8"/>
  <c r="Q15" i="8"/>
  <c r="O15" i="8"/>
  <c r="E15" i="8"/>
  <c r="C15" i="8"/>
  <c r="Q14" i="8"/>
  <c r="O14" i="8"/>
  <c r="E14" i="8"/>
  <c r="C14" i="8"/>
  <c r="Q13" i="8"/>
  <c r="O13" i="8"/>
  <c r="E13" i="8"/>
  <c r="C13" i="8"/>
  <c r="Q12" i="8"/>
  <c r="O12" i="8"/>
  <c r="E12" i="8"/>
  <c r="C12" i="8"/>
  <c r="Q11" i="8"/>
  <c r="O11" i="8"/>
  <c r="E11" i="8"/>
  <c r="C11" i="8"/>
  <c r="U8" i="8"/>
  <c r="S8" i="8"/>
  <c r="Q8" i="8"/>
  <c r="O8" i="8"/>
  <c r="E8" i="8"/>
  <c r="C8" i="8"/>
  <c r="N3" i="8"/>
  <c r="H21" i="8" s="1"/>
  <c r="L3" i="8"/>
  <c r="Q21" i="7"/>
  <c r="O21" i="7"/>
  <c r="E21" i="7"/>
  <c r="Q20" i="7"/>
  <c r="O20" i="7"/>
  <c r="E20" i="7"/>
  <c r="Q19" i="7"/>
  <c r="O19" i="7"/>
  <c r="E19" i="7"/>
  <c r="Q18" i="7"/>
  <c r="O18" i="7"/>
  <c r="E18" i="7"/>
  <c r="C18" i="7"/>
  <c r="Q17" i="7"/>
  <c r="O17" i="7"/>
  <c r="E17" i="7"/>
  <c r="C17" i="7"/>
  <c r="Q16" i="7"/>
  <c r="O16" i="7"/>
  <c r="E16" i="7"/>
  <c r="C16" i="7"/>
  <c r="Q15" i="7"/>
  <c r="O15" i="7"/>
  <c r="E15" i="7"/>
  <c r="C15" i="7"/>
  <c r="Q14" i="7"/>
  <c r="O14" i="7"/>
  <c r="E14" i="7"/>
  <c r="C14" i="7"/>
  <c r="Q13" i="7"/>
  <c r="O13" i="7"/>
  <c r="E13" i="7"/>
  <c r="C13" i="7"/>
  <c r="Q12" i="7"/>
  <c r="O12" i="7"/>
  <c r="E12" i="7"/>
  <c r="C12" i="7"/>
  <c r="Q11" i="7"/>
  <c r="O11" i="7"/>
  <c r="E11" i="7"/>
  <c r="C11" i="7"/>
  <c r="U8" i="7"/>
  <c r="S8" i="7"/>
  <c r="Q8" i="7"/>
  <c r="O8" i="7"/>
  <c r="E8" i="7"/>
  <c r="C8" i="7"/>
  <c r="N3" i="7"/>
  <c r="H16" i="7" s="1"/>
  <c r="L3" i="7"/>
  <c r="Q20" i="6"/>
  <c r="O20" i="6"/>
  <c r="E20" i="6"/>
  <c r="C20" i="6"/>
  <c r="Q19" i="6"/>
  <c r="O19" i="6"/>
  <c r="E19" i="6"/>
  <c r="C19" i="6"/>
  <c r="Q18" i="6"/>
  <c r="O18" i="6"/>
  <c r="E18" i="6"/>
  <c r="C18" i="6"/>
  <c r="Q17" i="6"/>
  <c r="O17" i="6"/>
  <c r="E17" i="6"/>
  <c r="C17" i="6"/>
  <c r="Q16" i="6"/>
  <c r="O16" i="6"/>
  <c r="E16" i="6"/>
  <c r="C16" i="6"/>
  <c r="Q15" i="6"/>
  <c r="O15" i="6"/>
  <c r="E15" i="6"/>
  <c r="C15" i="6"/>
  <c r="Q14" i="6"/>
  <c r="O14" i="6"/>
  <c r="E14" i="6"/>
  <c r="C14" i="6"/>
  <c r="Q13" i="6"/>
  <c r="O13" i="6"/>
  <c r="E13" i="6"/>
  <c r="C13" i="6"/>
  <c r="Q12" i="6"/>
  <c r="O12" i="6"/>
  <c r="E12" i="6"/>
  <c r="C12" i="6"/>
  <c r="Q11" i="6"/>
  <c r="O11" i="6"/>
  <c r="E11" i="6"/>
  <c r="C11" i="6"/>
  <c r="U8" i="6"/>
  <c r="S8" i="6"/>
  <c r="Q8" i="6"/>
  <c r="O8" i="6"/>
  <c r="E8" i="6"/>
  <c r="C8" i="6"/>
  <c r="N3" i="6"/>
  <c r="H15" i="6" s="1"/>
  <c r="L3" i="6"/>
  <c r="Q21" i="5"/>
  <c r="O21" i="5"/>
  <c r="E21" i="5"/>
  <c r="C21" i="5"/>
  <c r="Q20" i="5"/>
  <c r="O20" i="5"/>
  <c r="E20" i="5"/>
  <c r="C20" i="5"/>
  <c r="Q19" i="5"/>
  <c r="O19" i="5"/>
  <c r="E19" i="5"/>
  <c r="C19" i="5"/>
  <c r="Q18" i="5"/>
  <c r="O18" i="5"/>
  <c r="E18" i="5"/>
  <c r="C18" i="5"/>
  <c r="Q17" i="5"/>
  <c r="O17" i="5"/>
  <c r="E17" i="5"/>
  <c r="C17" i="5"/>
  <c r="Q16" i="5"/>
  <c r="O16" i="5"/>
  <c r="E16" i="5"/>
  <c r="C16" i="5"/>
  <c r="Q15" i="5"/>
  <c r="O15" i="5"/>
  <c r="E15" i="5"/>
  <c r="C15" i="5"/>
  <c r="Q14" i="5"/>
  <c r="O14" i="5"/>
  <c r="E14" i="5"/>
  <c r="C14" i="5"/>
  <c r="Q13" i="5"/>
  <c r="O13" i="5"/>
  <c r="E13" i="5"/>
  <c r="C13" i="5"/>
  <c r="Q12" i="5"/>
  <c r="O12" i="5"/>
  <c r="E12" i="5"/>
  <c r="C12" i="5"/>
  <c r="Q11" i="5"/>
  <c r="O11" i="5"/>
  <c r="E11" i="5"/>
  <c r="C11" i="5"/>
  <c r="U8" i="5"/>
  <c r="S8" i="5"/>
  <c r="Q8" i="5"/>
  <c r="O8" i="5"/>
  <c r="E8" i="5"/>
  <c r="C8" i="5"/>
  <c r="N3" i="5"/>
  <c r="H21" i="5" s="1"/>
  <c r="L3" i="5"/>
  <c r="Q21" i="4"/>
  <c r="O21" i="4"/>
  <c r="E21" i="4"/>
  <c r="C21" i="4"/>
  <c r="Q20" i="4"/>
  <c r="O20" i="4"/>
  <c r="E20" i="4"/>
  <c r="C20" i="4"/>
  <c r="Q19" i="4"/>
  <c r="O19" i="4"/>
  <c r="E19" i="4"/>
  <c r="C19" i="4"/>
  <c r="Q18" i="4"/>
  <c r="O18" i="4"/>
  <c r="E18" i="4"/>
  <c r="C18" i="4"/>
  <c r="Q17" i="4"/>
  <c r="O17" i="4"/>
  <c r="E17" i="4"/>
  <c r="C17" i="4"/>
  <c r="Q16" i="4"/>
  <c r="O16" i="4"/>
  <c r="E16" i="4"/>
  <c r="C16" i="4"/>
  <c r="Q15" i="4"/>
  <c r="O15" i="4"/>
  <c r="E15" i="4"/>
  <c r="C15" i="4"/>
  <c r="Q14" i="4"/>
  <c r="O14" i="4"/>
  <c r="E14" i="4"/>
  <c r="C14" i="4"/>
  <c r="Q13" i="4"/>
  <c r="O13" i="4"/>
  <c r="E13" i="4"/>
  <c r="C13" i="4"/>
  <c r="Q12" i="4"/>
  <c r="O12" i="4"/>
  <c r="E12" i="4"/>
  <c r="C12" i="4"/>
  <c r="Q11" i="4"/>
  <c r="O11" i="4"/>
  <c r="E11" i="4"/>
  <c r="C11" i="4"/>
  <c r="U8" i="4"/>
  <c r="S8" i="4"/>
  <c r="Q8" i="4"/>
  <c r="O8" i="4"/>
  <c r="E8" i="4"/>
  <c r="C8" i="4"/>
  <c r="N3" i="4"/>
  <c r="H21" i="4" s="1"/>
  <c r="L3" i="4"/>
  <c r="Q21" i="3"/>
  <c r="O21" i="3"/>
  <c r="E21" i="3"/>
  <c r="C21" i="3"/>
  <c r="Q20" i="3"/>
  <c r="O20" i="3"/>
  <c r="E20" i="3"/>
  <c r="C20" i="3"/>
  <c r="Q19" i="3"/>
  <c r="O19" i="3"/>
  <c r="E19" i="3"/>
  <c r="C19" i="3"/>
  <c r="Q18" i="3"/>
  <c r="O18" i="3"/>
  <c r="E18" i="3"/>
  <c r="C18" i="3"/>
  <c r="Q17" i="3"/>
  <c r="O17" i="3"/>
  <c r="E17" i="3"/>
  <c r="C17" i="3"/>
  <c r="Q16" i="3"/>
  <c r="O16" i="3"/>
  <c r="E16" i="3"/>
  <c r="C16" i="3"/>
  <c r="Q15" i="3"/>
  <c r="O15" i="3"/>
  <c r="E15" i="3"/>
  <c r="C15" i="3"/>
  <c r="Q14" i="3"/>
  <c r="O14" i="3"/>
  <c r="E14" i="3"/>
  <c r="C14" i="3"/>
  <c r="Q13" i="3"/>
  <c r="O13" i="3"/>
  <c r="E13" i="3"/>
  <c r="C13" i="3"/>
  <c r="Q12" i="3"/>
  <c r="O12" i="3"/>
  <c r="E12" i="3"/>
  <c r="C12" i="3"/>
  <c r="Q11" i="3"/>
  <c r="O11" i="3"/>
  <c r="E11" i="3"/>
  <c r="C11" i="3"/>
  <c r="U8" i="3"/>
  <c r="S8" i="3"/>
  <c r="Q8" i="3"/>
  <c r="O8" i="3"/>
  <c r="E8" i="3"/>
  <c r="C8" i="3"/>
  <c r="N3" i="3"/>
  <c r="H21" i="3" s="1"/>
  <c r="L3" i="3"/>
  <c r="Q21" i="2"/>
  <c r="O21" i="2"/>
  <c r="E21" i="2"/>
  <c r="C21" i="2"/>
  <c r="Q20" i="2"/>
  <c r="O20" i="2"/>
  <c r="E20" i="2"/>
  <c r="C20" i="2"/>
  <c r="Q19" i="2"/>
  <c r="O19" i="2"/>
  <c r="E19" i="2"/>
  <c r="C19" i="2"/>
  <c r="Q18" i="2"/>
  <c r="O18" i="2"/>
  <c r="E18" i="2"/>
  <c r="C18" i="2"/>
  <c r="Q17" i="2"/>
  <c r="O17" i="2"/>
  <c r="E17" i="2"/>
  <c r="C17" i="2"/>
  <c r="Q16" i="2"/>
  <c r="O16" i="2"/>
  <c r="E16" i="2"/>
  <c r="C16" i="2"/>
  <c r="Q15" i="2"/>
  <c r="O15" i="2"/>
  <c r="E15" i="2"/>
  <c r="C15" i="2"/>
  <c r="Q14" i="2"/>
  <c r="O14" i="2"/>
  <c r="E14" i="2"/>
  <c r="C14" i="2"/>
  <c r="Q13" i="2"/>
  <c r="O13" i="2"/>
  <c r="E13" i="2"/>
  <c r="C13" i="2"/>
  <c r="Q12" i="2"/>
  <c r="O12" i="2"/>
  <c r="E12" i="2"/>
  <c r="C12" i="2"/>
  <c r="Q11" i="2"/>
  <c r="O11" i="2"/>
  <c r="E11" i="2"/>
  <c r="C11" i="2"/>
  <c r="U8" i="2"/>
  <c r="S8" i="2"/>
  <c r="Q8" i="2"/>
  <c r="O8" i="2"/>
  <c r="E8" i="2"/>
  <c r="C8" i="2"/>
  <c r="N3" i="2"/>
  <c r="H12" i="2" s="1"/>
  <c r="H19" i="2" l="1"/>
  <c r="H15" i="2"/>
  <c r="H18" i="6"/>
  <c r="H14" i="6"/>
  <c r="H19" i="7"/>
  <c r="H15" i="7"/>
  <c r="H18" i="2"/>
  <c r="H14" i="2"/>
  <c r="H17" i="6"/>
  <c r="H13" i="6"/>
  <c r="H18" i="7"/>
  <c r="H21" i="2"/>
  <c r="H17" i="2"/>
  <c r="H13" i="2"/>
  <c r="H22" i="3"/>
  <c r="H20" i="6"/>
  <c r="H16" i="6"/>
  <c r="H12" i="6"/>
  <c r="H21" i="7"/>
  <c r="H17" i="7"/>
  <c r="I8" i="12"/>
  <c r="K8" i="12"/>
  <c r="H20" i="2"/>
  <c r="H16" i="2"/>
  <c r="L22" i="3"/>
  <c r="H19" i="6"/>
  <c r="H20" i="7"/>
  <c r="H8" i="11"/>
  <c r="L8" i="11"/>
  <c r="L17" i="10"/>
  <c r="H17" i="10"/>
  <c r="V8" i="10"/>
  <c r="T8" i="10"/>
  <c r="V8" i="9"/>
  <c r="T8" i="9"/>
  <c r="T8" i="11"/>
  <c r="V8" i="11"/>
  <c r="L11" i="11"/>
  <c r="L12" i="11"/>
  <c r="L13" i="11"/>
  <c r="L14" i="11"/>
  <c r="L15" i="11"/>
  <c r="L16" i="11"/>
  <c r="L17" i="11"/>
  <c r="L18" i="11"/>
  <c r="L19" i="11"/>
  <c r="L20" i="11"/>
  <c r="L21" i="11"/>
  <c r="J8" i="11"/>
  <c r="H11" i="11"/>
  <c r="H12" i="11"/>
  <c r="H13" i="11"/>
  <c r="H14" i="11"/>
  <c r="H15" i="11"/>
  <c r="H16" i="11"/>
  <c r="H17" i="11"/>
  <c r="H18" i="11"/>
  <c r="H19" i="11"/>
  <c r="H20" i="11"/>
  <c r="T8" i="8"/>
  <c r="V8" i="8"/>
  <c r="T8" i="7"/>
  <c r="V8" i="7"/>
  <c r="V8" i="6"/>
  <c r="T8" i="6"/>
  <c r="V8" i="5"/>
  <c r="T8" i="5"/>
  <c r="V8" i="4"/>
  <c r="T8" i="4"/>
  <c r="V8" i="3"/>
  <c r="T8" i="3"/>
  <c r="T8" i="2"/>
  <c r="V8" i="2"/>
  <c r="H8" i="10"/>
  <c r="L8" i="10"/>
  <c r="L11" i="10"/>
  <c r="L12" i="10"/>
  <c r="L13" i="10"/>
  <c r="L14" i="10"/>
  <c r="L15" i="10"/>
  <c r="L16" i="10"/>
  <c r="L18" i="10"/>
  <c r="L19" i="10"/>
  <c r="J8" i="10"/>
  <c r="H11" i="10"/>
  <c r="H12" i="10"/>
  <c r="H13" i="10"/>
  <c r="H14" i="10"/>
  <c r="H15" i="10"/>
  <c r="H16" i="10"/>
  <c r="H18" i="10"/>
  <c r="H19" i="10"/>
  <c r="H8" i="9"/>
  <c r="L8" i="9"/>
  <c r="L11" i="9"/>
  <c r="L12" i="9"/>
  <c r="L13" i="9"/>
  <c r="L14" i="9"/>
  <c r="L15" i="9"/>
  <c r="L16" i="9"/>
  <c r="L17" i="9"/>
  <c r="L18" i="9"/>
  <c r="L19" i="9"/>
  <c r="J8" i="9"/>
  <c r="H11" i="9"/>
  <c r="H12" i="9"/>
  <c r="H13" i="9"/>
  <c r="H14" i="9"/>
  <c r="H15" i="9"/>
  <c r="H16" i="9"/>
  <c r="H17" i="9"/>
  <c r="H18" i="9"/>
  <c r="H19" i="9"/>
  <c r="H8" i="8"/>
  <c r="L8" i="8"/>
  <c r="L11" i="8"/>
  <c r="L12" i="8"/>
  <c r="L13" i="8"/>
  <c r="L14" i="8"/>
  <c r="L15" i="8"/>
  <c r="L16" i="8"/>
  <c r="L17" i="8"/>
  <c r="L18" i="8"/>
  <c r="L19" i="8"/>
  <c r="L20" i="8"/>
  <c r="L21" i="8"/>
  <c r="J8" i="8"/>
  <c r="H11" i="8"/>
  <c r="H12" i="8"/>
  <c r="H13" i="8"/>
  <c r="H14" i="8"/>
  <c r="H15" i="8"/>
  <c r="H16" i="8"/>
  <c r="H17" i="8"/>
  <c r="H18" i="8"/>
  <c r="H19" i="8"/>
  <c r="H20" i="8"/>
  <c r="H8" i="7"/>
  <c r="L8" i="7"/>
  <c r="L11" i="7"/>
  <c r="L12" i="7"/>
  <c r="L13" i="7"/>
  <c r="L14" i="7"/>
  <c r="L15" i="7"/>
  <c r="L16" i="7"/>
  <c r="L17" i="7"/>
  <c r="L18" i="7"/>
  <c r="L19" i="7"/>
  <c r="L20" i="7"/>
  <c r="L21" i="7"/>
  <c r="J8" i="7"/>
  <c r="H11" i="7"/>
  <c r="H12" i="7"/>
  <c r="H13" i="7"/>
  <c r="H14" i="7"/>
  <c r="H8" i="6"/>
  <c r="L8" i="6"/>
  <c r="L11" i="6"/>
  <c r="L12" i="6"/>
  <c r="L13" i="6"/>
  <c r="L14" i="6"/>
  <c r="L15" i="6"/>
  <c r="L16" i="6"/>
  <c r="L17" i="6"/>
  <c r="L18" i="6"/>
  <c r="L19" i="6"/>
  <c r="L20" i="6"/>
  <c r="J8" i="6"/>
  <c r="H11" i="6"/>
  <c r="H8" i="5"/>
  <c r="L8" i="5"/>
  <c r="L11" i="5"/>
  <c r="L12" i="5"/>
  <c r="L13" i="5"/>
  <c r="L14" i="5"/>
  <c r="L15" i="5"/>
  <c r="L16" i="5"/>
  <c r="L17" i="5"/>
  <c r="L18" i="5"/>
  <c r="L19" i="5"/>
  <c r="L20" i="5"/>
  <c r="L21" i="5"/>
  <c r="J8" i="5"/>
  <c r="H11" i="5"/>
  <c r="H12" i="5"/>
  <c r="H13" i="5"/>
  <c r="H14" i="5"/>
  <c r="H15" i="5"/>
  <c r="H16" i="5"/>
  <c r="H17" i="5"/>
  <c r="H18" i="5"/>
  <c r="H19" i="5"/>
  <c r="H20" i="5"/>
  <c r="H8" i="4"/>
  <c r="L8" i="4"/>
  <c r="L11" i="4"/>
  <c r="L12" i="4"/>
  <c r="L13" i="4"/>
  <c r="L14" i="4"/>
  <c r="L15" i="4"/>
  <c r="L16" i="4"/>
  <c r="L17" i="4"/>
  <c r="L18" i="4"/>
  <c r="L19" i="4"/>
  <c r="L20" i="4"/>
  <c r="L21" i="4"/>
  <c r="J8" i="4"/>
  <c r="H11" i="4"/>
  <c r="H12" i="4"/>
  <c r="H13" i="4"/>
  <c r="H14" i="4"/>
  <c r="H15" i="4"/>
  <c r="H16" i="4"/>
  <c r="H17" i="4"/>
  <c r="H18" i="4"/>
  <c r="H19" i="4"/>
  <c r="H20" i="4"/>
  <c r="H8" i="3"/>
  <c r="L8" i="3"/>
  <c r="L11" i="3"/>
  <c r="L12" i="3"/>
  <c r="L13" i="3"/>
  <c r="L14" i="3"/>
  <c r="L15" i="3"/>
  <c r="L16" i="3"/>
  <c r="L17" i="3"/>
  <c r="L18" i="3"/>
  <c r="L19" i="3"/>
  <c r="L20" i="3"/>
  <c r="L21" i="3"/>
  <c r="J8" i="3"/>
  <c r="H11" i="3"/>
  <c r="H12" i="3"/>
  <c r="H13" i="3"/>
  <c r="H14" i="3"/>
  <c r="H15" i="3"/>
  <c r="H16" i="3"/>
  <c r="H17" i="3"/>
  <c r="H18" i="3"/>
  <c r="H19" i="3"/>
  <c r="H20" i="3"/>
  <c r="H8" i="2"/>
  <c r="L8" i="2"/>
  <c r="L11" i="2"/>
  <c r="L12" i="2"/>
  <c r="L13" i="2"/>
  <c r="L14" i="2"/>
  <c r="L15" i="2"/>
  <c r="L16" i="2"/>
  <c r="L17" i="2"/>
  <c r="L18" i="2"/>
  <c r="L19" i="2"/>
  <c r="L20" i="2"/>
  <c r="L21" i="2"/>
  <c r="J8" i="2"/>
  <c r="H11" i="2"/>
  <c r="C8" i="1"/>
  <c r="E12" i="1"/>
  <c r="E13" i="1"/>
  <c r="E14" i="1"/>
  <c r="E15" i="1"/>
  <c r="E16" i="1"/>
  <c r="E17" i="1"/>
  <c r="E18" i="1"/>
  <c r="E19" i="1"/>
  <c r="E20" i="1"/>
  <c r="E21" i="1"/>
  <c r="E11" i="1"/>
  <c r="C12" i="1"/>
  <c r="C13" i="1"/>
  <c r="C14" i="1"/>
  <c r="C15" i="1"/>
  <c r="C16" i="1"/>
  <c r="C17" i="1"/>
  <c r="C18" i="1"/>
  <c r="C19" i="1"/>
  <c r="C20" i="1"/>
  <c r="C21" i="1"/>
  <c r="C11" i="1"/>
  <c r="E8" i="1"/>
  <c r="N3" i="1"/>
  <c r="O12" i="1"/>
  <c r="O13" i="1"/>
  <c r="O14" i="1"/>
  <c r="O15" i="1"/>
  <c r="O16" i="1"/>
  <c r="O17" i="1"/>
  <c r="O18" i="1"/>
  <c r="O19" i="1"/>
  <c r="O20" i="1"/>
  <c r="O21" i="1"/>
  <c r="O11" i="1"/>
  <c r="Q21" i="1"/>
  <c r="Q20" i="1"/>
  <c r="Q19" i="1"/>
  <c r="Q18" i="1"/>
  <c r="Q17" i="1"/>
  <c r="Q16" i="1"/>
  <c r="Q15" i="1"/>
  <c r="Q14" i="1"/>
  <c r="Q13" i="1"/>
  <c r="Q12" i="1"/>
  <c r="Q11" i="1"/>
  <c r="U8" i="1"/>
  <c r="S8" i="1"/>
  <c r="T8" i="1" s="1"/>
  <c r="L3" i="1"/>
  <c r="V8" i="1" l="1"/>
  <c r="L15" i="1"/>
  <c r="L19" i="1"/>
  <c r="H12" i="1"/>
  <c r="H16" i="1"/>
  <c r="H20" i="1"/>
  <c r="J8" i="1"/>
  <c r="L12" i="1"/>
  <c r="L16" i="1"/>
  <c r="L20" i="1"/>
  <c r="H13" i="1"/>
  <c r="H17" i="1"/>
  <c r="H21" i="1"/>
  <c r="H8" i="1"/>
  <c r="L13" i="1"/>
  <c r="L17" i="1"/>
  <c r="L21" i="1"/>
  <c r="H14" i="1"/>
  <c r="H18" i="1"/>
  <c r="H11" i="1"/>
  <c r="L14" i="1"/>
  <c r="L18" i="1"/>
  <c r="L11" i="1"/>
  <c r="H15" i="1"/>
  <c r="H19" i="1"/>
  <c r="L8" i="1"/>
</calcChain>
</file>

<file path=xl/sharedStrings.xml><?xml version="1.0" encoding="utf-8"?>
<sst xmlns="http://schemas.openxmlformats.org/spreadsheetml/2006/main" count="620" uniqueCount="70">
  <si>
    <t>alunni</t>
  </si>
  <si>
    <t>cioè</t>
  </si>
  <si>
    <t>totale</t>
  </si>
  <si>
    <t>1° trimestre</t>
  </si>
  <si>
    <t>2° Pentamestre</t>
  </si>
  <si>
    <t>Esami agosto</t>
  </si>
  <si>
    <t>Riepilogo finale</t>
  </si>
  <si>
    <t>Sufficienti</t>
  </si>
  <si>
    <t>Insufficienti</t>
  </si>
  <si>
    <t>Promossi</t>
  </si>
  <si>
    <t>Non ammessi</t>
  </si>
  <si>
    <t>Sospesi</t>
  </si>
  <si>
    <t>Generale</t>
  </si>
  <si>
    <t>ritirati</t>
  </si>
  <si>
    <t>inseriti</t>
  </si>
  <si>
    <t>Classe  1^A SC</t>
  </si>
  <si>
    <t xml:space="preserve">Ling. Lett. Ital. </t>
  </si>
  <si>
    <t>Professionale   anno scolastico 2014 - 2015</t>
  </si>
  <si>
    <t>Inglese</t>
  </si>
  <si>
    <t>Storia</t>
  </si>
  <si>
    <t>Matematica</t>
  </si>
  <si>
    <t>Diritto ed economia</t>
  </si>
  <si>
    <t>Scienze della terra e biologia</t>
  </si>
  <si>
    <t>Scienze motorie</t>
  </si>
  <si>
    <t>Informatica</t>
  </si>
  <si>
    <t>Fisica</t>
  </si>
  <si>
    <t>Tecniche professionali</t>
  </si>
  <si>
    <t>Tedesco</t>
  </si>
  <si>
    <t>Classe  1^B GR</t>
  </si>
  <si>
    <t>Francese</t>
  </si>
  <si>
    <t>Classe  2^A SC</t>
  </si>
  <si>
    <t>Chimica</t>
  </si>
  <si>
    <t>Classe  2^B GR</t>
  </si>
  <si>
    <t>Classe  2^C GR</t>
  </si>
  <si>
    <t>Classe  3^A SC</t>
  </si>
  <si>
    <t>Tecniche di comunicazione</t>
  </si>
  <si>
    <t>Classe  3^B GR</t>
  </si>
  <si>
    <t>Economia Aziendale</t>
  </si>
  <si>
    <t>Storia dell'arte</t>
  </si>
  <si>
    <t>Classe  3^C GR</t>
  </si>
  <si>
    <t>Classe  4^A SC</t>
  </si>
  <si>
    <r>
      <t>Scienze m</t>
    </r>
    <r>
      <rPr>
        <sz val="12"/>
        <rFont val="Arial"/>
        <family val="2"/>
      </rPr>
      <t>otorie</t>
    </r>
  </si>
  <si>
    <t>Classe  4^B SC</t>
  </si>
  <si>
    <t>Classe  4^C GR</t>
  </si>
  <si>
    <t>Classe  5^A GR</t>
  </si>
  <si>
    <t>%</t>
  </si>
  <si>
    <t>Ammessi</t>
  </si>
  <si>
    <t>Diplomati</t>
  </si>
  <si>
    <t>Non diplomati</t>
  </si>
  <si>
    <t>1° Biennio</t>
  </si>
  <si>
    <t>2° Biennio</t>
  </si>
  <si>
    <t>Quinte</t>
  </si>
  <si>
    <t>Esami di Stato</t>
  </si>
  <si>
    <t>Totale</t>
  </si>
  <si>
    <t>Qualifica</t>
  </si>
  <si>
    <t>Percentuale alunni Sufficienti</t>
  </si>
  <si>
    <t xml:space="preserve">Giugno </t>
  </si>
  <si>
    <t>Agosto</t>
  </si>
  <si>
    <t>Complessivo</t>
  </si>
  <si>
    <t>2013-14</t>
  </si>
  <si>
    <t>2014-15</t>
  </si>
  <si>
    <t xml:space="preserve">2° BIENNIO  </t>
  </si>
  <si>
    <t>QUINTE</t>
  </si>
  <si>
    <t>COMPLESSIVO</t>
  </si>
  <si>
    <t xml:space="preserve">Classe 5^B SC </t>
  </si>
  <si>
    <t xml:space="preserve">Classe 5^C GR </t>
  </si>
  <si>
    <t>Classe  5^D SC</t>
  </si>
  <si>
    <t>PROFESSIONALE</t>
  </si>
  <si>
    <t xml:space="preserve">1° BIENNIO  </t>
  </si>
  <si>
    <t>Indirizzo   anno scolastico 2015 - 2015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</si>
</sst>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9" fontId="2" fillId="0" borderId="0" xfId="1" applyFont="1"/>
    <xf numFmtId="0" fontId="4" fillId="0" borderId="0" xfId="0" applyFont="1"/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2" fontId="2" fillId="0" borderId="0" xfId="0" applyNumberFormat="1" applyFont="1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6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1°</a:t>
            </a:r>
            <a:r>
              <a:rPr lang="en-US" baseline="0"/>
              <a:t> </a:t>
            </a:r>
            <a:r>
              <a:rPr lang="en-US"/>
              <a:t>BIENNIO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GRAFICI!$B$7</c:f>
              <c:strCache>
                <c:ptCount val="1"/>
                <c:pt idx="0">
                  <c:v>2013-14</c:v>
                </c:pt>
              </c:strCache>
            </c:strRef>
          </c:tx>
          <c:invertIfNegative val="0"/>
          <c:cat>
            <c:strRef>
              <c:f>GRAFICI!$C$5:$F$6</c:f>
              <c:strCache>
                <c:ptCount val="4"/>
                <c:pt idx="0">
                  <c:v>1° trimestre</c:v>
                </c:pt>
                <c:pt idx="1">
                  <c:v>Giugno </c:v>
                </c:pt>
                <c:pt idx="2">
                  <c:v>Agosto</c:v>
                </c:pt>
                <c:pt idx="3">
                  <c:v>Complessivo</c:v>
                </c:pt>
              </c:strCache>
            </c:strRef>
          </c:cat>
          <c:val>
            <c:numRef>
              <c:f>GRAFICI!$C$7:$F$7</c:f>
              <c:numCache>
                <c:formatCode>0.00%</c:formatCode>
                <c:ptCount val="4"/>
                <c:pt idx="0">
                  <c:v>0.18049999999999999</c:v>
                </c:pt>
                <c:pt idx="1">
                  <c:v>0.55200000000000005</c:v>
                </c:pt>
                <c:pt idx="2">
                  <c:v>0.9778</c:v>
                </c:pt>
                <c:pt idx="3">
                  <c:v>0.90400000000000003</c:v>
                </c:pt>
              </c:numCache>
            </c:numRef>
          </c:val>
        </c:ser>
        <c:ser>
          <c:idx val="1"/>
          <c:order val="1"/>
          <c:tx>
            <c:strRef>
              <c:f>GRAFICI!$B$8</c:f>
              <c:strCache>
                <c:ptCount val="1"/>
                <c:pt idx="0">
                  <c:v>2014-15</c:v>
                </c:pt>
              </c:strCache>
            </c:strRef>
          </c:tx>
          <c:invertIfNegative val="0"/>
          <c:cat>
            <c:strRef>
              <c:f>GRAFICI!$C$5:$F$6</c:f>
              <c:strCache>
                <c:ptCount val="4"/>
                <c:pt idx="0">
                  <c:v>1° trimestre</c:v>
                </c:pt>
                <c:pt idx="1">
                  <c:v>Giugno </c:v>
                </c:pt>
                <c:pt idx="2">
                  <c:v>Agosto</c:v>
                </c:pt>
                <c:pt idx="3">
                  <c:v>Complessivo</c:v>
                </c:pt>
              </c:strCache>
            </c:strRef>
          </c:cat>
          <c:val>
            <c:numRef>
              <c:f>GRAFICI!$C$8:$F$8</c:f>
              <c:numCache>
                <c:formatCode>0.00%</c:formatCode>
                <c:ptCount val="4"/>
                <c:pt idx="0">
                  <c:v>0.2414</c:v>
                </c:pt>
                <c:pt idx="1">
                  <c:v>0.61819999999999997</c:v>
                </c:pt>
                <c:pt idx="2">
                  <c:v>0.85709999999999997</c:v>
                </c:pt>
                <c:pt idx="3">
                  <c:v>0.83640000000000003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3907712"/>
        <c:axId val="233909248"/>
      </c:barChart>
      <c:catAx>
        <c:axId val="233907712"/>
        <c:scaling>
          <c:orientation val="minMax"/>
        </c:scaling>
        <c:delete val="0"/>
        <c:axPos val="b"/>
        <c:majorTickMark val="out"/>
        <c:minorTickMark val="none"/>
        <c:tickLblPos val="nextTo"/>
        <c:crossAx val="233909248"/>
        <c:crosses val="autoZero"/>
        <c:auto val="1"/>
        <c:lblAlgn val="ctr"/>
        <c:lblOffset val="100"/>
        <c:noMultiLvlLbl val="0"/>
      </c:catAx>
      <c:valAx>
        <c:axId val="2339092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PERCENTUALE ALUNNI SUFFICIENTI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233907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2° BIENNIO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GRAFICI!$B$30</c:f>
              <c:strCache>
                <c:ptCount val="1"/>
                <c:pt idx="0">
                  <c:v>2013-14</c:v>
                </c:pt>
              </c:strCache>
            </c:strRef>
          </c:tx>
          <c:invertIfNegative val="0"/>
          <c:cat>
            <c:strRef>
              <c:f>GRAFICI!$C$28:$F$29</c:f>
              <c:strCache>
                <c:ptCount val="4"/>
                <c:pt idx="0">
                  <c:v>1° trimestre</c:v>
                </c:pt>
                <c:pt idx="1">
                  <c:v>Giugno </c:v>
                </c:pt>
                <c:pt idx="2">
                  <c:v>Agosto</c:v>
                </c:pt>
                <c:pt idx="3">
                  <c:v>Complessivo</c:v>
                </c:pt>
              </c:strCache>
            </c:strRef>
          </c:cat>
          <c:val>
            <c:numRef>
              <c:f>GRAFICI!$C$30:$F$30</c:f>
              <c:numCache>
                <c:formatCode>0.00%</c:formatCode>
                <c:ptCount val="4"/>
                <c:pt idx="0">
                  <c:v>9.6199999999999994E-2</c:v>
                </c:pt>
                <c:pt idx="1">
                  <c:v>0.42470000000000002</c:v>
                </c:pt>
                <c:pt idx="2">
                  <c:v>0.86570000000000003</c:v>
                </c:pt>
                <c:pt idx="3">
                  <c:v>0.82189999999999996</c:v>
                </c:pt>
              </c:numCache>
            </c:numRef>
          </c:val>
        </c:ser>
        <c:ser>
          <c:idx val="1"/>
          <c:order val="1"/>
          <c:tx>
            <c:strRef>
              <c:f>GRAFICI!$B$31</c:f>
              <c:strCache>
                <c:ptCount val="1"/>
                <c:pt idx="0">
                  <c:v>2014-15</c:v>
                </c:pt>
              </c:strCache>
            </c:strRef>
          </c:tx>
          <c:invertIfNegative val="0"/>
          <c:cat>
            <c:strRef>
              <c:f>GRAFICI!$C$28:$F$29</c:f>
              <c:strCache>
                <c:ptCount val="4"/>
                <c:pt idx="0">
                  <c:v>1° trimestre</c:v>
                </c:pt>
                <c:pt idx="1">
                  <c:v>Giugno </c:v>
                </c:pt>
                <c:pt idx="2">
                  <c:v>Agosto</c:v>
                </c:pt>
                <c:pt idx="3">
                  <c:v>Complessivo</c:v>
                </c:pt>
              </c:strCache>
            </c:strRef>
          </c:cat>
          <c:val>
            <c:numRef>
              <c:f>GRAFICI!$C$31:$F$31</c:f>
              <c:numCache>
                <c:formatCode>0.00%</c:formatCode>
                <c:ptCount val="4"/>
                <c:pt idx="0">
                  <c:v>0.1552</c:v>
                </c:pt>
                <c:pt idx="1">
                  <c:v>0.53639999999999999</c:v>
                </c:pt>
                <c:pt idx="2">
                  <c:v>0.92500000000000004</c:v>
                </c:pt>
                <c:pt idx="3">
                  <c:v>0.87270000000000003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3959808"/>
        <c:axId val="233961344"/>
      </c:barChart>
      <c:catAx>
        <c:axId val="233959808"/>
        <c:scaling>
          <c:orientation val="minMax"/>
        </c:scaling>
        <c:delete val="0"/>
        <c:axPos val="b"/>
        <c:majorTickMark val="out"/>
        <c:minorTickMark val="none"/>
        <c:tickLblPos val="nextTo"/>
        <c:crossAx val="233961344"/>
        <c:crosses val="autoZero"/>
        <c:auto val="1"/>
        <c:lblAlgn val="ctr"/>
        <c:lblOffset val="100"/>
        <c:noMultiLvlLbl val="0"/>
      </c:catAx>
      <c:valAx>
        <c:axId val="2339613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PERCENTUALE ALUNNI SUFFICIENTI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2339598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COMPLESSIVO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GRAFICI!$B$75</c:f>
              <c:strCache>
                <c:ptCount val="1"/>
                <c:pt idx="0">
                  <c:v>2013-14</c:v>
                </c:pt>
              </c:strCache>
            </c:strRef>
          </c:tx>
          <c:invertIfNegative val="0"/>
          <c:cat>
            <c:strRef>
              <c:f>GRAFICI!$C$73:$F$74</c:f>
              <c:strCache>
                <c:ptCount val="4"/>
                <c:pt idx="0">
                  <c:v>1° trimestre</c:v>
                </c:pt>
                <c:pt idx="1">
                  <c:v>Giugno </c:v>
                </c:pt>
                <c:pt idx="2">
                  <c:v>Agosto</c:v>
                </c:pt>
                <c:pt idx="3">
                  <c:v>Complessivo</c:v>
                </c:pt>
              </c:strCache>
            </c:strRef>
          </c:cat>
          <c:val>
            <c:numRef>
              <c:f>GRAFICI!$C$75:$F$75</c:f>
              <c:numCache>
                <c:formatCode>0.00%</c:formatCode>
                <c:ptCount val="4"/>
                <c:pt idx="0">
                  <c:v>0.1618</c:v>
                </c:pt>
                <c:pt idx="1">
                  <c:v>0.60880000000000001</c:v>
                </c:pt>
                <c:pt idx="2">
                  <c:v>0.91069999999999995</c:v>
                </c:pt>
                <c:pt idx="3">
                  <c:v>0.87309999999999999</c:v>
                </c:pt>
              </c:numCache>
            </c:numRef>
          </c:val>
        </c:ser>
        <c:ser>
          <c:idx val="1"/>
          <c:order val="1"/>
          <c:tx>
            <c:strRef>
              <c:f>GRAFICI!$B$76</c:f>
              <c:strCache>
                <c:ptCount val="1"/>
                <c:pt idx="0">
                  <c:v>2014-15</c:v>
                </c:pt>
              </c:strCache>
            </c:strRef>
          </c:tx>
          <c:invertIfNegative val="0"/>
          <c:cat>
            <c:strRef>
              <c:f>GRAFICI!$C$73:$F$74</c:f>
              <c:strCache>
                <c:ptCount val="4"/>
                <c:pt idx="0">
                  <c:v>1° trimestre</c:v>
                </c:pt>
                <c:pt idx="1">
                  <c:v>Giugno </c:v>
                </c:pt>
                <c:pt idx="2">
                  <c:v>Agosto</c:v>
                </c:pt>
                <c:pt idx="3">
                  <c:v>Complessivo</c:v>
                </c:pt>
              </c:strCache>
            </c:strRef>
          </c:cat>
          <c:val>
            <c:numRef>
              <c:f>GRAFICI!$C$76:$F$76</c:f>
              <c:numCache>
                <c:formatCode>0.00%</c:formatCode>
                <c:ptCount val="4"/>
                <c:pt idx="0">
                  <c:v>0.19980000000000001</c:v>
                </c:pt>
                <c:pt idx="1">
                  <c:v>0.6522</c:v>
                </c:pt>
                <c:pt idx="2">
                  <c:v>0.89710000000000001</c:v>
                </c:pt>
                <c:pt idx="3">
                  <c:v>0.85619999999999996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3856000"/>
        <c:axId val="233870080"/>
      </c:barChart>
      <c:catAx>
        <c:axId val="233856000"/>
        <c:scaling>
          <c:orientation val="minMax"/>
        </c:scaling>
        <c:delete val="0"/>
        <c:axPos val="b"/>
        <c:majorTickMark val="out"/>
        <c:minorTickMark val="none"/>
        <c:tickLblPos val="nextTo"/>
        <c:crossAx val="233870080"/>
        <c:crosses val="autoZero"/>
        <c:auto val="1"/>
        <c:lblAlgn val="ctr"/>
        <c:lblOffset val="100"/>
        <c:noMultiLvlLbl val="0"/>
      </c:catAx>
      <c:valAx>
        <c:axId val="233870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PERCENTUALE ALUNNI SUFFICIENTI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233856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QUINTE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GRAFICI!$B$54</c:f>
              <c:strCache>
                <c:ptCount val="1"/>
                <c:pt idx="0">
                  <c:v>2013-14</c:v>
                </c:pt>
              </c:strCache>
            </c:strRef>
          </c:tx>
          <c:invertIfNegative val="0"/>
          <c:cat>
            <c:strRef>
              <c:f>GRAFICI!$C$52:$D$52</c:f>
              <c:strCache>
                <c:ptCount val="2"/>
                <c:pt idx="0">
                  <c:v>1° trimestre</c:v>
                </c:pt>
                <c:pt idx="1">
                  <c:v>Giugno </c:v>
                </c:pt>
              </c:strCache>
            </c:strRef>
          </c:cat>
          <c:val>
            <c:numRef>
              <c:f>GRAFICI!$C$54:$D$54</c:f>
              <c:numCache>
                <c:formatCode>0.00%</c:formatCode>
                <c:ptCount val="2"/>
                <c:pt idx="0">
                  <c:v>0.22689999999999999</c:v>
                </c:pt>
                <c:pt idx="1">
                  <c:v>0.90429999999999999</c:v>
                </c:pt>
              </c:numCache>
            </c:numRef>
          </c:val>
        </c:ser>
        <c:ser>
          <c:idx val="1"/>
          <c:order val="1"/>
          <c:tx>
            <c:strRef>
              <c:f>GRAFICI!$B$55</c:f>
              <c:strCache>
                <c:ptCount val="1"/>
                <c:pt idx="0">
                  <c:v>2014-15</c:v>
                </c:pt>
              </c:strCache>
            </c:strRef>
          </c:tx>
          <c:invertIfNegative val="0"/>
          <c:cat>
            <c:strRef>
              <c:f>GRAFICI!$C$52:$D$52</c:f>
              <c:strCache>
                <c:ptCount val="2"/>
                <c:pt idx="0">
                  <c:v>1° trimestre</c:v>
                </c:pt>
                <c:pt idx="1">
                  <c:v>Giugno </c:v>
                </c:pt>
              </c:strCache>
            </c:strRef>
          </c:cat>
          <c:val>
            <c:numRef>
              <c:f>GRAFICI!$C$55:$D$55</c:f>
              <c:numCache>
                <c:formatCode>0.00%</c:formatCode>
                <c:ptCount val="2"/>
                <c:pt idx="0">
                  <c:v>9.2999999999999999E-2</c:v>
                </c:pt>
                <c:pt idx="1">
                  <c:v>0.86080000000000001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3895808"/>
        <c:axId val="233897344"/>
      </c:barChart>
      <c:catAx>
        <c:axId val="233895808"/>
        <c:scaling>
          <c:orientation val="minMax"/>
        </c:scaling>
        <c:delete val="0"/>
        <c:axPos val="b"/>
        <c:majorTickMark val="out"/>
        <c:minorTickMark val="none"/>
        <c:tickLblPos val="nextTo"/>
        <c:crossAx val="233897344"/>
        <c:crosses val="autoZero"/>
        <c:auto val="1"/>
        <c:lblAlgn val="ctr"/>
        <c:lblOffset val="100"/>
        <c:noMultiLvlLbl val="0"/>
      </c:catAx>
      <c:valAx>
        <c:axId val="2338973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PERCENTUALE ALUNNI SUFFICIENTI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2338958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2</xdr:row>
      <xdr:rowOff>85724</xdr:rowOff>
    </xdr:from>
    <xdr:to>
      <xdr:col>15</xdr:col>
      <xdr:colOff>238125</xdr:colOff>
      <xdr:row>18</xdr:row>
      <xdr:rowOff>19049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25</xdr:row>
      <xdr:rowOff>57150</xdr:rowOff>
    </xdr:from>
    <xdr:to>
      <xdr:col>14</xdr:col>
      <xdr:colOff>314325</xdr:colOff>
      <xdr:row>39</xdr:row>
      <xdr:rowOff>133350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69</xdr:row>
      <xdr:rowOff>161925</xdr:rowOff>
    </xdr:from>
    <xdr:to>
      <xdr:col>14</xdr:col>
      <xdr:colOff>304800</xdr:colOff>
      <xdr:row>84</xdr:row>
      <xdr:rowOff>47625</xdr:rowOff>
    </xdr:to>
    <xdr:graphicFrame macro="">
      <xdr:nvGraphicFramePr>
        <xdr:cNvPr id="13" name="Grafico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9525</xdr:colOff>
      <xdr:row>49</xdr:row>
      <xdr:rowOff>95250</xdr:rowOff>
    </xdr:from>
    <xdr:to>
      <xdr:col>14</xdr:col>
      <xdr:colOff>314325</xdr:colOff>
      <xdr:row>63</xdr:row>
      <xdr:rowOff>171450</xdr:rowOff>
    </xdr:to>
    <xdr:graphicFrame macro="">
      <xdr:nvGraphicFramePr>
        <xdr:cNvPr id="15" name="Gra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workbookViewId="0">
      <selection activeCell="K20" sqref="K20"/>
    </sheetView>
  </sheetViews>
  <sheetFormatPr defaultRowHeight="15" x14ac:dyDescent="0.25"/>
  <cols>
    <col min="1" max="1" width="31.140625" customWidth="1"/>
    <col min="2" max="2" width="12.140625" customWidth="1"/>
    <col min="4" max="4" width="13" customWidth="1"/>
    <col min="8" max="8" width="13.85546875" customWidth="1"/>
    <col min="9" max="9" width="16.140625" customWidth="1"/>
    <col min="14" max="14" width="10.7109375" customWidth="1"/>
    <col min="16" max="16" width="15" customWidth="1"/>
    <col min="19" max="19" width="10.5703125" customWidth="1"/>
    <col min="21" max="21" width="15" customWidth="1"/>
  </cols>
  <sheetData>
    <row r="1" spans="1:22" ht="20.25" x14ac:dyDescent="0.3">
      <c r="A1" s="1"/>
      <c r="B1" s="2" t="s">
        <v>17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15</v>
      </c>
      <c r="B3" s="1"/>
      <c r="E3" s="4"/>
      <c r="F3" s="5" t="s">
        <v>0</v>
      </c>
      <c r="G3" s="5">
        <v>17</v>
      </c>
      <c r="H3" s="1" t="s">
        <v>13</v>
      </c>
      <c r="I3" s="1">
        <v>1</v>
      </c>
      <c r="J3" s="1"/>
      <c r="K3" s="1" t="s">
        <v>1</v>
      </c>
      <c r="L3" s="6">
        <f>(I3/G3)</f>
        <v>5.8823529411764705E-2</v>
      </c>
      <c r="M3" s="7" t="s">
        <v>2</v>
      </c>
      <c r="N3" s="7">
        <f>G3-I3+I4</f>
        <v>17</v>
      </c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14</v>
      </c>
      <c r="I4" s="1">
        <v>1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21" t="s">
        <v>3</v>
      </c>
      <c r="C6" s="21"/>
      <c r="D6" s="21"/>
      <c r="E6" s="21"/>
      <c r="F6" s="1"/>
      <c r="G6" s="22" t="s">
        <v>4</v>
      </c>
      <c r="H6" s="22"/>
      <c r="I6" s="22"/>
      <c r="J6" s="22"/>
      <c r="K6" s="22"/>
      <c r="L6" s="22"/>
      <c r="M6" s="1"/>
      <c r="N6" s="21" t="s">
        <v>5</v>
      </c>
      <c r="O6" s="21"/>
      <c r="P6" s="21"/>
      <c r="Q6" s="21"/>
      <c r="R6" s="1"/>
      <c r="S6" s="22" t="s">
        <v>6</v>
      </c>
      <c r="T6" s="22"/>
      <c r="U6" s="22"/>
      <c r="V6" s="22"/>
    </row>
    <row r="7" spans="1:22" ht="15.75" x14ac:dyDescent="0.25">
      <c r="A7" s="1"/>
      <c r="B7" s="4" t="s">
        <v>7</v>
      </c>
      <c r="C7" s="9"/>
      <c r="D7" s="4" t="s">
        <v>8</v>
      </c>
      <c r="E7" s="4"/>
      <c r="F7" s="1"/>
      <c r="G7" s="4" t="s">
        <v>9</v>
      </c>
      <c r="H7" s="4"/>
      <c r="I7" s="4" t="s">
        <v>10</v>
      </c>
      <c r="J7" s="4"/>
      <c r="K7" s="4" t="s">
        <v>11</v>
      </c>
      <c r="L7" s="4"/>
      <c r="M7" s="1"/>
      <c r="N7" s="4" t="s">
        <v>9</v>
      </c>
      <c r="O7" s="4"/>
      <c r="P7" s="4" t="s">
        <v>10</v>
      </c>
      <c r="Q7" s="4"/>
      <c r="R7" s="1"/>
      <c r="S7" s="4" t="s">
        <v>9</v>
      </c>
      <c r="T7" s="4"/>
      <c r="U7" s="4" t="s">
        <v>10</v>
      </c>
      <c r="V7" s="4"/>
    </row>
    <row r="8" spans="1:22" ht="15.75" x14ac:dyDescent="0.25">
      <c r="A8" s="1" t="s">
        <v>12</v>
      </c>
      <c r="B8" s="4">
        <v>3</v>
      </c>
      <c r="C8" s="11">
        <f>(B8/G3)</f>
        <v>0.17647058823529413</v>
      </c>
      <c r="D8" s="4">
        <v>14</v>
      </c>
      <c r="E8" s="11">
        <f>(D8/$G$3)</f>
        <v>0.82352941176470584</v>
      </c>
      <c r="F8" s="1"/>
      <c r="G8" s="4">
        <v>11</v>
      </c>
      <c r="H8" s="11">
        <f>(G8/N3)</f>
        <v>0.6470588235294118</v>
      </c>
      <c r="I8" s="4">
        <v>2</v>
      </c>
      <c r="J8" s="11">
        <f>(I8/N3)</f>
        <v>0.11764705882352941</v>
      </c>
      <c r="K8" s="4">
        <v>4</v>
      </c>
      <c r="L8" s="11">
        <f>(K8/N3)</f>
        <v>0.23529411764705882</v>
      </c>
      <c r="M8" s="1"/>
      <c r="N8" s="4">
        <v>3</v>
      </c>
      <c r="O8" s="11">
        <f>(N8/K8)</f>
        <v>0.75</v>
      </c>
      <c r="P8" s="4"/>
      <c r="Q8" s="11">
        <f>(P8/K8)</f>
        <v>0</v>
      </c>
      <c r="R8" s="1"/>
      <c r="S8" s="5">
        <f>(G8+N8)</f>
        <v>14</v>
      </c>
      <c r="T8" s="11">
        <f>(S8/N3)</f>
        <v>0.82352941176470584</v>
      </c>
      <c r="U8" s="5">
        <f>(I8+P8)</f>
        <v>2</v>
      </c>
      <c r="V8" s="11">
        <f>(U8/N3)</f>
        <v>0.11764705882352941</v>
      </c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16</v>
      </c>
      <c r="B11" s="4">
        <v>6</v>
      </c>
      <c r="C11" s="11">
        <f>(B11/$G$3)</f>
        <v>0.35294117647058826</v>
      </c>
      <c r="D11" s="4">
        <v>8</v>
      </c>
      <c r="E11" s="11">
        <f>(D11/$G$3)</f>
        <v>0.47058823529411764</v>
      </c>
      <c r="F11" s="1"/>
      <c r="G11" s="4">
        <v>13</v>
      </c>
      <c r="H11" s="11">
        <f>(G11/$N$3)</f>
        <v>0.76470588235294112</v>
      </c>
      <c r="I11" s="4"/>
      <c r="J11" s="8"/>
      <c r="K11" s="4">
        <v>2</v>
      </c>
      <c r="L11" s="11">
        <f>(K11/$N$3)</f>
        <v>0.11764705882352941</v>
      </c>
      <c r="M11" s="1"/>
      <c r="N11" s="4"/>
      <c r="O11" s="8" t="str">
        <f>IF(N11&gt;0,((N11/K11)*100),"")</f>
        <v/>
      </c>
      <c r="P11" s="4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18</v>
      </c>
      <c r="B12" s="4">
        <v>12</v>
      </c>
      <c r="C12" s="11">
        <f t="shared" ref="C12:C21" si="0">(B12/$G$3)</f>
        <v>0.70588235294117652</v>
      </c>
      <c r="D12" s="4">
        <v>2</v>
      </c>
      <c r="E12" s="11">
        <f t="shared" ref="E12:E21" si="1">(D12/$G$3)</f>
        <v>0.11764705882352941</v>
      </c>
      <c r="F12" s="1"/>
      <c r="G12" s="4">
        <v>15</v>
      </c>
      <c r="H12" s="11">
        <f t="shared" ref="H12:H21" si="2">(G12/$N$3)</f>
        <v>0.88235294117647056</v>
      </c>
      <c r="I12" s="4"/>
      <c r="J12" s="8"/>
      <c r="K12" s="4"/>
      <c r="L12" s="11">
        <f t="shared" ref="L12:L21" si="3">(K12/$N$3)</f>
        <v>0</v>
      </c>
      <c r="M12" s="1"/>
      <c r="N12" s="4"/>
      <c r="O12" s="8" t="str">
        <f t="shared" ref="O12:O21" si="4">IF(N12&gt;0,((N12/K12)*100),"")</f>
        <v/>
      </c>
      <c r="P12" s="4"/>
      <c r="Q12" s="8" t="str">
        <f t="shared" ref="Q12:Q21" si="5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19</v>
      </c>
      <c r="B13" s="4">
        <v>12</v>
      </c>
      <c r="C13" s="11">
        <f t="shared" si="0"/>
        <v>0.70588235294117652</v>
      </c>
      <c r="D13" s="4">
        <v>2</v>
      </c>
      <c r="E13" s="11">
        <f t="shared" si="1"/>
        <v>0.11764705882352941</v>
      </c>
      <c r="F13" s="1"/>
      <c r="G13" s="4">
        <v>14</v>
      </c>
      <c r="H13" s="11">
        <f t="shared" si="2"/>
        <v>0.82352941176470584</v>
      </c>
      <c r="I13" s="4"/>
      <c r="J13" s="8"/>
      <c r="K13" s="4">
        <v>1</v>
      </c>
      <c r="L13" s="11">
        <f t="shared" si="3"/>
        <v>5.8823529411764705E-2</v>
      </c>
      <c r="M13" s="1"/>
      <c r="N13" s="4"/>
      <c r="O13" s="8" t="str">
        <f t="shared" si="4"/>
        <v/>
      </c>
      <c r="P13" s="4"/>
      <c r="Q13" s="8" t="str">
        <f t="shared" si="5"/>
        <v/>
      </c>
      <c r="R13" s="1"/>
      <c r="S13" s="1"/>
      <c r="T13" s="1"/>
      <c r="U13" s="1"/>
      <c r="V13" s="1"/>
    </row>
    <row r="14" spans="1:22" ht="15.75" x14ac:dyDescent="0.25">
      <c r="A14" s="1" t="s">
        <v>20</v>
      </c>
      <c r="B14" s="4">
        <v>8</v>
      </c>
      <c r="C14" s="11">
        <f t="shared" si="0"/>
        <v>0.47058823529411764</v>
      </c>
      <c r="D14" s="4">
        <v>7</v>
      </c>
      <c r="E14" s="11">
        <f t="shared" si="1"/>
        <v>0.41176470588235292</v>
      </c>
      <c r="F14" s="1"/>
      <c r="G14" s="4">
        <v>12</v>
      </c>
      <c r="H14" s="11">
        <f t="shared" si="2"/>
        <v>0.70588235294117652</v>
      </c>
      <c r="I14" s="4"/>
      <c r="J14" s="8"/>
      <c r="K14" s="4">
        <v>3</v>
      </c>
      <c r="L14" s="11">
        <f t="shared" si="3"/>
        <v>0.17647058823529413</v>
      </c>
      <c r="M14" s="1"/>
      <c r="N14" s="4"/>
      <c r="O14" s="8" t="str">
        <f t="shared" si="4"/>
        <v/>
      </c>
      <c r="P14" s="4"/>
      <c r="Q14" s="8" t="str">
        <f t="shared" si="5"/>
        <v/>
      </c>
      <c r="R14" s="1"/>
      <c r="S14" s="1"/>
      <c r="T14" s="1"/>
      <c r="U14" s="1"/>
      <c r="V14" s="1"/>
    </row>
    <row r="15" spans="1:22" ht="15.75" x14ac:dyDescent="0.25">
      <c r="A15" s="1" t="s">
        <v>21</v>
      </c>
      <c r="B15" s="4">
        <v>10</v>
      </c>
      <c r="C15" s="11">
        <f t="shared" si="0"/>
        <v>0.58823529411764708</v>
      </c>
      <c r="D15" s="4">
        <v>4</v>
      </c>
      <c r="E15" s="11">
        <f t="shared" si="1"/>
        <v>0.23529411764705882</v>
      </c>
      <c r="F15" s="1"/>
      <c r="G15" s="4">
        <v>15</v>
      </c>
      <c r="H15" s="11">
        <f t="shared" si="2"/>
        <v>0.88235294117647056</v>
      </c>
      <c r="I15" s="4"/>
      <c r="J15" s="8"/>
      <c r="K15" s="4"/>
      <c r="L15" s="11">
        <f t="shared" si="3"/>
        <v>0</v>
      </c>
      <c r="M15" s="1"/>
      <c r="N15" s="4"/>
      <c r="O15" s="8" t="str">
        <f t="shared" si="4"/>
        <v/>
      </c>
      <c r="P15" s="4"/>
      <c r="Q15" s="8" t="str">
        <f t="shared" si="5"/>
        <v/>
      </c>
      <c r="R15" s="1"/>
      <c r="S15" s="1"/>
      <c r="T15" s="1"/>
      <c r="U15" s="1"/>
      <c r="V15" s="1"/>
    </row>
    <row r="16" spans="1:22" ht="15.75" x14ac:dyDescent="0.25">
      <c r="A16" s="1" t="s">
        <v>22</v>
      </c>
      <c r="B16" s="4">
        <v>14</v>
      </c>
      <c r="C16" s="11">
        <f t="shared" si="0"/>
        <v>0.82352941176470584</v>
      </c>
      <c r="D16" s="4">
        <v>0</v>
      </c>
      <c r="E16" s="11">
        <f t="shared" si="1"/>
        <v>0</v>
      </c>
      <c r="F16" s="1"/>
      <c r="G16" s="4">
        <v>15</v>
      </c>
      <c r="H16" s="11">
        <f t="shared" si="2"/>
        <v>0.88235294117647056</v>
      </c>
      <c r="I16" s="4"/>
      <c r="J16" s="8"/>
      <c r="K16" s="4"/>
      <c r="L16" s="11">
        <f t="shared" si="3"/>
        <v>0</v>
      </c>
      <c r="M16" s="1"/>
      <c r="N16" s="4"/>
      <c r="O16" s="8" t="str">
        <f t="shared" si="4"/>
        <v/>
      </c>
      <c r="P16" s="4"/>
      <c r="Q16" s="8" t="str">
        <f t="shared" si="5"/>
        <v/>
      </c>
      <c r="R16" s="1"/>
      <c r="S16" s="1"/>
      <c r="T16" s="1"/>
      <c r="U16" s="1"/>
      <c r="V16" s="1"/>
    </row>
    <row r="17" spans="1:22" ht="15.75" x14ac:dyDescent="0.25">
      <c r="A17" s="1" t="s">
        <v>23</v>
      </c>
      <c r="B17" s="4">
        <v>11</v>
      </c>
      <c r="C17" s="11">
        <f t="shared" si="0"/>
        <v>0.6470588235294118</v>
      </c>
      <c r="D17" s="4">
        <v>3</v>
      </c>
      <c r="E17" s="11">
        <f t="shared" si="1"/>
        <v>0.17647058823529413</v>
      </c>
      <c r="F17" s="1"/>
      <c r="G17" s="4">
        <v>15</v>
      </c>
      <c r="H17" s="11">
        <f t="shared" si="2"/>
        <v>0.88235294117647056</v>
      </c>
      <c r="I17" s="4"/>
      <c r="J17" s="8"/>
      <c r="K17" s="4"/>
      <c r="L17" s="11">
        <f t="shared" si="3"/>
        <v>0</v>
      </c>
      <c r="M17" s="1"/>
      <c r="N17" s="4"/>
      <c r="O17" s="8" t="str">
        <f t="shared" si="4"/>
        <v/>
      </c>
      <c r="P17" s="4"/>
      <c r="Q17" s="8" t="str">
        <f t="shared" si="5"/>
        <v/>
      </c>
      <c r="R17" s="1"/>
      <c r="S17" s="1"/>
      <c r="T17" s="1"/>
      <c r="U17" s="1"/>
      <c r="V17" s="1"/>
    </row>
    <row r="18" spans="1:22" ht="15.75" x14ac:dyDescent="0.25">
      <c r="A18" s="1" t="s">
        <v>25</v>
      </c>
      <c r="B18" s="4">
        <v>8</v>
      </c>
      <c r="C18" s="11">
        <f t="shared" si="0"/>
        <v>0.47058823529411764</v>
      </c>
      <c r="D18" s="4">
        <v>6</v>
      </c>
      <c r="E18" s="11">
        <f t="shared" si="1"/>
        <v>0.35294117647058826</v>
      </c>
      <c r="F18" s="1"/>
      <c r="G18" s="4">
        <v>12</v>
      </c>
      <c r="H18" s="11">
        <f t="shared" si="2"/>
        <v>0.70588235294117652</v>
      </c>
      <c r="I18" s="4"/>
      <c r="J18" s="8"/>
      <c r="K18" s="4">
        <v>3</v>
      </c>
      <c r="L18" s="11">
        <f t="shared" si="3"/>
        <v>0.17647058823529413</v>
      </c>
      <c r="M18" s="1"/>
      <c r="N18" s="4"/>
      <c r="O18" s="8" t="str">
        <f t="shared" si="4"/>
        <v/>
      </c>
      <c r="P18" s="4"/>
      <c r="Q18" s="8" t="str">
        <f t="shared" si="5"/>
        <v/>
      </c>
      <c r="R18" s="1"/>
      <c r="S18" s="1"/>
      <c r="T18" s="1"/>
      <c r="U18" s="1"/>
      <c r="V18" s="1"/>
    </row>
    <row r="19" spans="1:22" ht="15.75" x14ac:dyDescent="0.25">
      <c r="A19" s="1" t="s">
        <v>24</v>
      </c>
      <c r="B19" s="4">
        <v>9</v>
      </c>
      <c r="C19" s="11">
        <f t="shared" si="0"/>
        <v>0.52941176470588236</v>
      </c>
      <c r="D19" s="4">
        <v>6</v>
      </c>
      <c r="E19" s="11">
        <f t="shared" si="1"/>
        <v>0.35294117647058826</v>
      </c>
      <c r="F19" s="1"/>
      <c r="G19" s="4">
        <v>15</v>
      </c>
      <c r="H19" s="11">
        <f t="shared" si="2"/>
        <v>0.88235294117647056</v>
      </c>
      <c r="I19" s="4"/>
      <c r="J19" s="8"/>
      <c r="K19" s="4"/>
      <c r="L19" s="11">
        <f t="shared" si="3"/>
        <v>0</v>
      </c>
      <c r="M19" s="1"/>
      <c r="N19" s="4"/>
      <c r="O19" s="8" t="str">
        <f t="shared" si="4"/>
        <v/>
      </c>
      <c r="P19" s="4"/>
      <c r="Q19" s="8" t="str">
        <f t="shared" si="5"/>
        <v/>
      </c>
      <c r="R19" s="1"/>
      <c r="S19" s="1"/>
      <c r="T19" s="1"/>
      <c r="U19" s="1"/>
      <c r="V19" s="1"/>
    </row>
    <row r="20" spans="1:22" ht="15.75" x14ac:dyDescent="0.25">
      <c r="A20" s="1" t="s">
        <v>26</v>
      </c>
      <c r="B20" s="4">
        <v>11</v>
      </c>
      <c r="C20" s="11">
        <f t="shared" si="0"/>
        <v>0.6470588235294118</v>
      </c>
      <c r="D20" s="4">
        <v>3</v>
      </c>
      <c r="E20" s="11">
        <f t="shared" si="1"/>
        <v>0.17647058823529413</v>
      </c>
      <c r="F20" s="1"/>
      <c r="G20" s="4">
        <v>15</v>
      </c>
      <c r="H20" s="11">
        <f t="shared" si="2"/>
        <v>0.88235294117647056</v>
      </c>
      <c r="I20" s="4"/>
      <c r="J20" s="8"/>
      <c r="K20" s="4"/>
      <c r="L20" s="11">
        <f t="shared" si="3"/>
        <v>0</v>
      </c>
      <c r="M20" s="1"/>
      <c r="N20" s="4"/>
      <c r="O20" s="8" t="str">
        <f t="shared" si="4"/>
        <v/>
      </c>
      <c r="P20" s="4"/>
      <c r="Q20" s="8" t="str">
        <f t="shared" si="5"/>
        <v/>
      </c>
      <c r="R20" s="1"/>
      <c r="S20" s="1"/>
      <c r="T20" s="1"/>
      <c r="U20" s="1"/>
      <c r="V20" s="1"/>
    </row>
    <row r="21" spans="1:22" ht="15.75" x14ac:dyDescent="0.25">
      <c r="A21" s="1" t="s">
        <v>27</v>
      </c>
      <c r="B21" s="4">
        <v>13</v>
      </c>
      <c r="C21" s="11">
        <f t="shared" si="0"/>
        <v>0.76470588235294112</v>
      </c>
      <c r="D21" s="4">
        <v>2</v>
      </c>
      <c r="E21" s="11">
        <f t="shared" si="1"/>
        <v>0.11764705882352941</v>
      </c>
      <c r="F21" s="1"/>
      <c r="G21" s="4">
        <v>14</v>
      </c>
      <c r="H21" s="11">
        <f t="shared" si="2"/>
        <v>0.82352941176470584</v>
      </c>
      <c r="I21" s="4"/>
      <c r="J21" s="8"/>
      <c r="K21" s="4">
        <v>1</v>
      </c>
      <c r="L21" s="11">
        <f t="shared" si="3"/>
        <v>5.8823529411764705E-2</v>
      </c>
      <c r="M21" s="1"/>
      <c r="N21" s="4"/>
      <c r="O21" s="8" t="str">
        <f t="shared" si="4"/>
        <v/>
      </c>
      <c r="P21" s="4"/>
      <c r="Q21" s="8" t="str">
        <f t="shared" si="5"/>
        <v/>
      </c>
      <c r="R21" s="1"/>
      <c r="S21" s="1"/>
      <c r="T21" s="1"/>
      <c r="U21" s="1"/>
      <c r="V21" s="1"/>
    </row>
    <row r="22" spans="1:22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</sheetData>
  <mergeCells count="4">
    <mergeCell ref="B6:E6"/>
    <mergeCell ref="G6:L6"/>
    <mergeCell ref="N6:Q6"/>
    <mergeCell ref="S6:V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workbookViewId="0">
      <selection activeCell="E9" sqref="E9"/>
    </sheetView>
  </sheetViews>
  <sheetFormatPr defaultRowHeight="15" x14ac:dyDescent="0.25"/>
  <cols>
    <col min="1" max="1" width="28.85546875" customWidth="1"/>
    <col min="3" max="3" width="10.28515625" bestFit="1" customWidth="1"/>
    <col min="5" max="5" width="10.28515625" bestFit="1" customWidth="1"/>
    <col min="15" max="15" width="10.28515625" bestFit="1" customWidth="1"/>
  </cols>
  <sheetData>
    <row r="1" spans="1:22" ht="20.25" x14ac:dyDescent="0.3">
      <c r="A1" s="1"/>
      <c r="B1" s="2" t="s">
        <v>17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42</v>
      </c>
      <c r="B3" s="1"/>
      <c r="E3" s="9"/>
      <c r="F3" s="5" t="s">
        <v>0</v>
      </c>
      <c r="G3" s="5">
        <v>14</v>
      </c>
      <c r="H3" s="1" t="s">
        <v>13</v>
      </c>
      <c r="I3" s="1">
        <v>1</v>
      </c>
      <c r="J3" s="1"/>
      <c r="K3" s="1" t="s">
        <v>1</v>
      </c>
      <c r="L3" s="6">
        <f>(I3/G3)</f>
        <v>7.1428571428571425E-2</v>
      </c>
      <c r="M3" s="7" t="s">
        <v>2</v>
      </c>
      <c r="N3" s="7">
        <f>G3-I3+I4</f>
        <v>13</v>
      </c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21" t="s">
        <v>3</v>
      </c>
      <c r="C6" s="21"/>
      <c r="D6" s="21"/>
      <c r="E6" s="21"/>
      <c r="F6" s="1"/>
      <c r="G6" s="22" t="s">
        <v>4</v>
      </c>
      <c r="H6" s="22"/>
      <c r="I6" s="22"/>
      <c r="J6" s="22"/>
      <c r="K6" s="22"/>
      <c r="L6" s="22"/>
      <c r="M6" s="1"/>
      <c r="N6" s="21" t="s">
        <v>5</v>
      </c>
      <c r="O6" s="21"/>
      <c r="P6" s="21"/>
      <c r="Q6" s="21"/>
      <c r="R6" s="1"/>
      <c r="S6" s="22" t="s">
        <v>6</v>
      </c>
      <c r="T6" s="22"/>
      <c r="U6" s="22"/>
      <c r="V6" s="22"/>
    </row>
    <row r="7" spans="1:22" ht="15.75" x14ac:dyDescent="0.25">
      <c r="A7" s="1"/>
      <c r="B7" s="9" t="s">
        <v>7</v>
      </c>
      <c r="C7" s="9"/>
      <c r="D7" s="9" t="s">
        <v>8</v>
      </c>
      <c r="E7" s="9"/>
      <c r="F7" s="1"/>
      <c r="G7" s="9" t="s">
        <v>9</v>
      </c>
      <c r="H7" s="9"/>
      <c r="I7" s="9" t="s">
        <v>10</v>
      </c>
      <c r="J7" s="9"/>
      <c r="K7" s="9" t="s">
        <v>11</v>
      </c>
      <c r="L7" s="9"/>
      <c r="M7" s="1"/>
      <c r="N7" s="9" t="s">
        <v>9</v>
      </c>
      <c r="O7" s="9"/>
      <c r="P7" s="9" t="s">
        <v>10</v>
      </c>
      <c r="Q7" s="9"/>
      <c r="R7" s="1"/>
      <c r="S7" s="9" t="s">
        <v>9</v>
      </c>
      <c r="T7" s="9"/>
      <c r="U7" s="9" t="s">
        <v>10</v>
      </c>
      <c r="V7" s="9"/>
    </row>
    <row r="8" spans="1:22" ht="15.75" x14ac:dyDescent="0.25">
      <c r="A8" s="1" t="s">
        <v>12</v>
      </c>
      <c r="B8" s="9">
        <v>0</v>
      </c>
      <c r="C8" s="11">
        <f>(B8/G3)</f>
        <v>0</v>
      </c>
      <c r="D8" s="9">
        <v>14</v>
      </c>
      <c r="E8" s="11">
        <f>(D8/$G$3)</f>
        <v>1</v>
      </c>
      <c r="F8" s="1"/>
      <c r="G8" s="9">
        <v>5</v>
      </c>
      <c r="H8" s="11">
        <f>(G8/N3)</f>
        <v>0.38461538461538464</v>
      </c>
      <c r="I8" s="9">
        <v>2</v>
      </c>
      <c r="J8" s="11">
        <f>(I8/N3)</f>
        <v>0.15384615384615385</v>
      </c>
      <c r="K8" s="9">
        <v>6</v>
      </c>
      <c r="L8" s="11">
        <f>(K8/N3)</f>
        <v>0.46153846153846156</v>
      </c>
      <c r="M8" s="1"/>
      <c r="N8" s="9">
        <v>6</v>
      </c>
      <c r="O8" s="11">
        <f>(N8/K8)</f>
        <v>1</v>
      </c>
      <c r="P8" s="9">
        <v>0</v>
      </c>
      <c r="Q8" s="11">
        <f>(P8/K8)</f>
        <v>0</v>
      </c>
      <c r="R8" s="1"/>
      <c r="S8" s="5">
        <f>(G8+N8)</f>
        <v>11</v>
      </c>
      <c r="T8" s="11">
        <f>(S8/N3)</f>
        <v>0.84615384615384615</v>
      </c>
      <c r="U8" s="5">
        <f>(I8+P8)</f>
        <v>2</v>
      </c>
      <c r="V8" s="11">
        <f>(U8/N3)</f>
        <v>0.15384615384615385</v>
      </c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16</v>
      </c>
      <c r="B11" s="9">
        <v>6</v>
      </c>
      <c r="C11" s="11">
        <f>(B11/$G$3)</f>
        <v>0.42857142857142855</v>
      </c>
      <c r="D11" s="9">
        <v>8</v>
      </c>
      <c r="E11" s="11">
        <f>(D11/$G$3)</f>
        <v>0.5714285714285714</v>
      </c>
      <c r="F11" s="1"/>
      <c r="G11" s="9">
        <v>11</v>
      </c>
      <c r="H11" s="11">
        <f>(G11/$N$3)</f>
        <v>0.84615384615384615</v>
      </c>
      <c r="I11" s="9"/>
      <c r="J11" s="8"/>
      <c r="K11" s="9"/>
      <c r="L11" s="11">
        <f>(K11/$N$3)</f>
        <v>0</v>
      </c>
      <c r="M11" s="1"/>
      <c r="N11" s="9"/>
      <c r="O11" s="8" t="str">
        <f>IF(N11&gt;0,((N11/K11)*100),"")</f>
        <v/>
      </c>
      <c r="P11" s="9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18</v>
      </c>
      <c r="B12" s="9">
        <v>12</v>
      </c>
      <c r="C12" s="11">
        <f t="shared" ref="C12:C19" si="0">(B12/$G$3)</f>
        <v>0.8571428571428571</v>
      </c>
      <c r="D12" s="9">
        <v>2</v>
      </c>
      <c r="E12" s="11">
        <f t="shared" ref="E12:E19" si="1">(D12/$G$3)</f>
        <v>0.14285714285714285</v>
      </c>
      <c r="F12" s="1"/>
      <c r="G12" s="9">
        <v>9</v>
      </c>
      <c r="H12" s="11">
        <f t="shared" ref="H12:H19" si="2">(G12/$N$3)</f>
        <v>0.69230769230769229</v>
      </c>
      <c r="I12" s="9"/>
      <c r="J12" s="8"/>
      <c r="K12" s="9">
        <v>2</v>
      </c>
      <c r="L12" s="11">
        <f t="shared" ref="L12:L19" si="3">(K12/$N$3)</f>
        <v>0.15384615384615385</v>
      </c>
      <c r="M12" s="1"/>
      <c r="N12" s="9"/>
      <c r="O12" s="8" t="str">
        <f t="shared" ref="O12:O19" si="4">IF(N12&gt;0,((N12/K12)*100),"")</f>
        <v/>
      </c>
      <c r="P12" s="9"/>
      <c r="Q12" s="8" t="str">
        <f t="shared" ref="Q12:Q19" si="5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19</v>
      </c>
      <c r="B13" s="9">
        <v>2</v>
      </c>
      <c r="C13" s="11">
        <f t="shared" si="0"/>
        <v>0.14285714285714285</v>
      </c>
      <c r="D13" s="9">
        <v>12</v>
      </c>
      <c r="E13" s="11">
        <f t="shared" si="1"/>
        <v>0.8571428571428571</v>
      </c>
      <c r="F13" s="1"/>
      <c r="G13" s="9">
        <v>10</v>
      </c>
      <c r="H13" s="11">
        <f t="shared" si="2"/>
        <v>0.76923076923076927</v>
      </c>
      <c r="I13" s="9"/>
      <c r="J13" s="8"/>
      <c r="K13" s="9">
        <v>1</v>
      </c>
      <c r="L13" s="11">
        <f t="shared" si="3"/>
        <v>7.6923076923076927E-2</v>
      </c>
      <c r="M13" s="1"/>
      <c r="N13" s="9"/>
      <c r="O13" s="8" t="str">
        <f t="shared" si="4"/>
        <v/>
      </c>
      <c r="P13" s="9"/>
      <c r="Q13" s="8" t="str">
        <f t="shared" si="5"/>
        <v/>
      </c>
      <c r="R13" s="1"/>
      <c r="S13" s="1"/>
      <c r="T13" s="1"/>
      <c r="U13" s="1"/>
      <c r="V13" s="1"/>
    </row>
    <row r="14" spans="1:22" ht="15.75" x14ac:dyDescent="0.25">
      <c r="A14" s="1" t="s">
        <v>20</v>
      </c>
      <c r="B14" s="9">
        <v>7</v>
      </c>
      <c r="C14" s="11">
        <f t="shared" si="0"/>
        <v>0.5</v>
      </c>
      <c r="D14" s="9">
        <v>7</v>
      </c>
      <c r="E14" s="11">
        <f t="shared" si="1"/>
        <v>0.5</v>
      </c>
      <c r="F14" s="1"/>
      <c r="G14" s="9">
        <v>7</v>
      </c>
      <c r="H14" s="11">
        <f t="shared" si="2"/>
        <v>0.53846153846153844</v>
      </c>
      <c r="I14" s="9"/>
      <c r="J14" s="8"/>
      <c r="K14" s="9">
        <v>4</v>
      </c>
      <c r="L14" s="11">
        <f t="shared" si="3"/>
        <v>0.30769230769230771</v>
      </c>
      <c r="M14" s="1"/>
      <c r="N14" s="9"/>
      <c r="O14" s="8" t="str">
        <f t="shared" si="4"/>
        <v/>
      </c>
      <c r="P14" s="9"/>
      <c r="Q14" s="8" t="str">
        <f t="shared" si="5"/>
        <v/>
      </c>
      <c r="R14" s="1"/>
      <c r="S14" s="1"/>
      <c r="T14" s="1"/>
      <c r="U14" s="1"/>
      <c r="V14" s="1"/>
    </row>
    <row r="15" spans="1:22" ht="15.75" x14ac:dyDescent="0.25">
      <c r="A15" s="1" t="s">
        <v>41</v>
      </c>
      <c r="B15" s="9">
        <v>14</v>
      </c>
      <c r="C15" s="11">
        <f t="shared" si="0"/>
        <v>1</v>
      </c>
      <c r="D15" s="9">
        <v>0</v>
      </c>
      <c r="E15" s="11">
        <f t="shared" si="1"/>
        <v>0</v>
      </c>
      <c r="F15" s="1"/>
      <c r="G15" s="9">
        <v>11</v>
      </c>
      <c r="H15" s="11">
        <f t="shared" si="2"/>
        <v>0.84615384615384615</v>
      </c>
      <c r="I15" s="9"/>
      <c r="J15" s="8"/>
      <c r="K15" s="9"/>
      <c r="L15" s="11">
        <f t="shared" si="3"/>
        <v>0</v>
      </c>
      <c r="M15" s="1"/>
      <c r="N15" s="9"/>
      <c r="O15" s="8" t="str">
        <f t="shared" si="4"/>
        <v/>
      </c>
      <c r="P15" s="9"/>
      <c r="Q15" s="8" t="str">
        <f t="shared" si="5"/>
        <v/>
      </c>
      <c r="R15" s="1"/>
      <c r="S15" s="1"/>
      <c r="T15" s="1"/>
      <c r="U15" s="1"/>
      <c r="V15" s="1"/>
    </row>
    <row r="16" spans="1:22" ht="15.75" x14ac:dyDescent="0.25">
      <c r="A16" s="1" t="s">
        <v>26</v>
      </c>
      <c r="B16" s="9">
        <v>2</v>
      </c>
      <c r="C16" s="11">
        <f t="shared" si="0"/>
        <v>0.14285714285714285</v>
      </c>
      <c r="D16" s="9">
        <v>12</v>
      </c>
      <c r="E16" s="11">
        <f t="shared" si="1"/>
        <v>0.8571428571428571</v>
      </c>
      <c r="F16" s="1"/>
      <c r="G16" s="9">
        <v>8</v>
      </c>
      <c r="H16" s="11">
        <f t="shared" si="2"/>
        <v>0.61538461538461542</v>
      </c>
      <c r="I16" s="9"/>
      <c r="J16" s="8"/>
      <c r="K16" s="9">
        <v>3</v>
      </c>
      <c r="L16" s="11">
        <f t="shared" si="3"/>
        <v>0.23076923076923078</v>
      </c>
      <c r="M16" s="1"/>
      <c r="N16" s="9"/>
      <c r="O16" s="8" t="str">
        <f t="shared" si="4"/>
        <v/>
      </c>
      <c r="P16" s="9"/>
      <c r="Q16" s="8" t="str">
        <f t="shared" si="5"/>
        <v/>
      </c>
      <c r="R16" s="1"/>
      <c r="S16" s="1"/>
      <c r="T16" s="1"/>
      <c r="U16" s="1"/>
      <c r="V16" s="1"/>
    </row>
    <row r="17" spans="1:22" ht="15.75" x14ac:dyDescent="0.25">
      <c r="A17" s="1" t="s">
        <v>27</v>
      </c>
      <c r="B17" s="13">
        <v>8</v>
      </c>
      <c r="C17" s="11">
        <f t="shared" si="0"/>
        <v>0.5714285714285714</v>
      </c>
      <c r="D17" s="13">
        <v>6</v>
      </c>
      <c r="E17" s="11">
        <f t="shared" si="1"/>
        <v>0.42857142857142855</v>
      </c>
      <c r="F17" s="1"/>
      <c r="G17" s="13">
        <v>9</v>
      </c>
      <c r="H17" s="11">
        <f t="shared" si="2"/>
        <v>0.69230769230769229</v>
      </c>
      <c r="I17" s="13"/>
      <c r="J17" s="8"/>
      <c r="K17" s="13">
        <v>2</v>
      </c>
      <c r="L17" s="11">
        <f t="shared" si="3"/>
        <v>0.15384615384615385</v>
      </c>
      <c r="M17" s="1"/>
      <c r="N17" s="13"/>
      <c r="O17" s="8" t="str">
        <f t="shared" si="4"/>
        <v/>
      </c>
      <c r="P17" s="13"/>
      <c r="Q17" s="8" t="str">
        <f t="shared" si="5"/>
        <v/>
      </c>
      <c r="R17" s="1"/>
      <c r="S17" s="1"/>
      <c r="T17" s="1"/>
      <c r="U17" s="1"/>
      <c r="V17" s="1"/>
    </row>
    <row r="18" spans="1:22" ht="15.75" x14ac:dyDescent="0.25">
      <c r="A18" s="1" t="s">
        <v>21</v>
      </c>
      <c r="B18" s="9">
        <v>12</v>
      </c>
      <c r="C18" s="11">
        <f t="shared" si="0"/>
        <v>0.8571428571428571</v>
      </c>
      <c r="D18" s="9">
        <v>2</v>
      </c>
      <c r="E18" s="11">
        <f t="shared" si="1"/>
        <v>0.14285714285714285</v>
      </c>
      <c r="F18" s="1"/>
      <c r="G18" s="9">
        <v>11</v>
      </c>
      <c r="H18" s="11">
        <f t="shared" si="2"/>
        <v>0.84615384615384615</v>
      </c>
      <c r="I18" s="9"/>
      <c r="J18" s="8"/>
      <c r="K18" s="9"/>
      <c r="L18" s="11">
        <f t="shared" si="3"/>
        <v>0</v>
      </c>
      <c r="M18" s="1"/>
      <c r="N18" s="9"/>
      <c r="O18" s="8" t="str">
        <f t="shared" si="4"/>
        <v/>
      </c>
      <c r="P18" s="9"/>
      <c r="Q18" s="8" t="str">
        <f t="shared" si="5"/>
        <v/>
      </c>
      <c r="R18" s="1"/>
      <c r="S18" s="1"/>
      <c r="T18" s="1"/>
      <c r="U18" s="1"/>
      <c r="V18" s="1"/>
    </row>
    <row r="19" spans="1:22" ht="15.75" x14ac:dyDescent="0.25">
      <c r="A19" s="1" t="s">
        <v>35</v>
      </c>
      <c r="B19" s="9">
        <v>14</v>
      </c>
      <c r="C19" s="11">
        <f t="shared" si="0"/>
        <v>1</v>
      </c>
      <c r="D19" s="9">
        <v>0</v>
      </c>
      <c r="E19" s="11">
        <f t="shared" si="1"/>
        <v>0</v>
      </c>
      <c r="F19" s="1"/>
      <c r="G19" s="9">
        <v>11</v>
      </c>
      <c r="H19" s="11">
        <f t="shared" si="2"/>
        <v>0.84615384615384615</v>
      </c>
      <c r="I19" s="9"/>
      <c r="J19" s="8"/>
      <c r="K19" s="9"/>
      <c r="L19" s="11">
        <f t="shared" si="3"/>
        <v>0</v>
      </c>
      <c r="M19" s="1"/>
      <c r="N19" s="9"/>
      <c r="O19" s="8" t="str">
        <f t="shared" si="4"/>
        <v/>
      </c>
      <c r="P19" s="9"/>
      <c r="Q19" s="8" t="str">
        <f t="shared" si="5"/>
        <v/>
      </c>
      <c r="R19" s="1"/>
      <c r="S19" s="1"/>
      <c r="T19" s="1"/>
      <c r="U19" s="1"/>
      <c r="V19" s="1"/>
    </row>
    <row r="20" spans="1:22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</sheetData>
  <mergeCells count="4">
    <mergeCell ref="B6:E6"/>
    <mergeCell ref="G6:L6"/>
    <mergeCell ref="N6:Q6"/>
    <mergeCell ref="S6:V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/>
  </sheetViews>
  <sheetFormatPr defaultRowHeight="15" x14ac:dyDescent="0.25"/>
  <cols>
    <col min="1" max="1" width="28.85546875" customWidth="1"/>
    <col min="15" max="15" width="10.28515625" bestFit="1" customWidth="1"/>
  </cols>
  <sheetData>
    <row r="1" spans="1:22" ht="20.25" x14ac:dyDescent="0.3">
      <c r="A1" s="1"/>
      <c r="B1" s="2" t="s">
        <v>17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43</v>
      </c>
      <c r="B3" s="1"/>
      <c r="E3" s="12"/>
      <c r="F3" s="5" t="s">
        <v>0</v>
      </c>
      <c r="G3" s="5">
        <v>13</v>
      </c>
      <c r="H3" s="1" t="s">
        <v>13</v>
      </c>
      <c r="I3" s="1">
        <v>3</v>
      </c>
      <c r="J3" s="1"/>
      <c r="K3" s="1" t="s">
        <v>1</v>
      </c>
      <c r="L3" s="6">
        <f>(I3/G3)</f>
        <v>0.23076923076923078</v>
      </c>
      <c r="M3" s="7" t="s">
        <v>2</v>
      </c>
      <c r="N3" s="7">
        <f>G3-I3+I4</f>
        <v>10</v>
      </c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21" t="s">
        <v>3</v>
      </c>
      <c r="C6" s="21"/>
      <c r="D6" s="21"/>
      <c r="E6" s="21"/>
      <c r="F6" s="1"/>
      <c r="G6" s="22" t="s">
        <v>4</v>
      </c>
      <c r="H6" s="22"/>
      <c r="I6" s="22"/>
      <c r="J6" s="22"/>
      <c r="K6" s="22"/>
      <c r="L6" s="22"/>
      <c r="M6" s="1"/>
      <c r="N6" s="21" t="s">
        <v>5</v>
      </c>
      <c r="O6" s="21"/>
      <c r="P6" s="21"/>
      <c r="Q6" s="21"/>
      <c r="R6" s="1"/>
      <c r="S6" s="22" t="s">
        <v>6</v>
      </c>
      <c r="T6" s="22"/>
      <c r="U6" s="22"/>
      <c r="V6" s="22"/>
    </row>
    <row r="7" spans="1:22" ht="15.75" x14ac:dyDescent="0.25">
      <c r="A7" s="1"/>
      <c r="B7" s="12" t="s">
        <v>7</v>
      </c>
      <c r="C7" s="12"/>
      <c r="D7" s="12" t="s">
        <v>8</v>
      </c>
      <c r="E7" s="12"/>
      <c r="F7" s="1"/>
      <c r="G7" s="12" t="s">
        <v>9</v>
      </c>
      <c r="H7" s="12"/>
      <c r="I7" s="12" t="s">
        <v>10</v>
      </c>
      <c r="J7" s="12"/>
      <c r="K7" s="12" t="s">
        <v>11</v>
      </c>
      <c r="L7" s="12"/>
      <c r="M7" s="1"/>
      <c r="N7" s="12" t="s">
        <v>9</v>
      </c>
      <c r="O7" s="12"/>
      <c r="P7" s="12" t="s">
        <v>10</v>
      </c>
      <c r="Q7" s="12"/>
      <c r="R7" s="1"/>
      <c r="S7" s="12" t="s">
        <v>9</v>
      </c>
      <c r="T7" s="12"/>
      <c r="U7" s="12" t="s">
        <v>10</v>
      </c>
      <c r="V7" s="12"/>
    </row>
    <row r="8" spans="1:22" ht="15.75" x14ac:dyDescent="0.25">
      <c r="A8" s="1" t="s">
        <v>12</v>
      </c>
      <c r="B8" s="12">
        <v>0</v>
      </c>
      <c r="C8" s="11">
        <f>(B8/G3)</f>
        <v>0</v>
      </c>
      <c r="D8" s="12">
        <v>12</v>
      </c>
      <c r="E8" s="11">
        <f>(D8/$G$3)</f>
        <v>0.92307692307692313</v>
      </c>
      <c r="F8" s="1"/>
      <c r="G8" s="12">
        <v>5</v>
      </c>
      <c r="H8" s="11">
        <f>(G8/N3)</f>
        <v>0.5</v>
      </c>
      <c r="I8" s="12">
        <v>1</v>
      </c>
      <c r="J8" s="11">
        <f>(I8/N3)</f>
        <v>0.1</v>
      </c>
      <c r="K8" s="12">
        <v>4</v>
      </c>
      <c r="L8" s="11">
        <f>(K8/N3)</f>
        <v>0.4</v>
      </c>
      <c r="M8" s="1"/>
      <c r="N8" s="12">
        <v>4</v>
      </c>
      <c r="O8" s="11">
        <f>(N8/K8)</f>
        <v>1</v>
      </c>
      <c r="P8" s="12">
        <v>0</v>
      </c>
      <c r="Q8" s="11">
        <f>(P8/K8)</f>
        <v>0</v>
      </c>
      <c r="R8" s="1"/>
      <c r="S8" s="5">
        <f>(G8+N8)</f>
        <v>9</v>
      </c>
      <c r="T8" s="11">
        <f>(S8/N3)</f>
        <v>0.9</v>
      </c>
      <c r="U8" s="5">
        <f>(I8+P8)</f>
        <v>1</v>
      </c>
      <c r="V8" s="11">
        <f>(U8/N3)</f>
        <v>0.1</v>
      </c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29</v>
      </c>
      <c r="B11" s="12">
        <v>0</v>
      </c>
      <c r="C11" s="11">
        <f>(B11/$G$3)</f>
        <v>0</v>
      </c>
      <c r="D11" s="12">
        <v>1</v>
      </c>
      <c r="E11" s="11">
        <f>(D11/$G$3)</f>
        <v>7.6923076923076927E-2</v>
      </c>
      <c r="F11" s="1"/>
      <c r="G11" s="12"/>
      <c r="H11" s="11">
        <f>(G11/$N$3)</f>
        <v>0</v>
      </c>
      <c r="I11" s="12"/>
      <c r="J11" s="8"/>
      <c r="K11" s="12"/>
      <c r="L11" s="11">
        <f>(K11/$N$3)</f>
        <v>0</v>
      </c>
      <c r="M11" s="1"/>
      <c r="N11" s="12"/>
      <c r="O11" s="8" t="str">
        <f>IF(N11&gt;0,((N11/K11)*100),"")</f>
        <v/>
      </c>
      <c r="P11" s="12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27</v>
      </c>
      <c r="B12" s="12">
        <v>3</v>
      </c>
      <c r="C12" s="11">
        <f t="shared" ref="C12:C21" si="0">(B12/$G$3)</f>
        <v>0.23076923076923078</v>
      </c>
      <c r="D12" s="12">
        <v>6</v>
      </c>
      <c r="E12" s="11">
        <f t="shared" ref="E12:E21" si="1">(D12/$G$3)</f>
        <v>0.46153846153846156</v>
      </c>
      <c r="F12" s="1"/>
      <c r="G12" s="12"/>
      <c r="H12" s="11">
        <f t="shared" ref="H12:H21" si="2">(G12/$N$3)</f>
        <v>0</v>
      </c>
      <c r="I12" s="12"/>
      <c r="J12" s="8"/>
      <c r="K12" s="12">
        <v>4</v>
      </c>
      <c r="L12" s="11">
        <f t="shared" ref="L12:L21" si="3">(K12/$N$3)</f>
        <v>0.4</v>
      </c>
      <c r="M12" s="1"/>
      <c r="N12" s="12"/>
      <c r="O12" s="8" t="str">
        <f t="shared" ref="O12:O21" si="4">IF(N12&gt;0,((N12/K12)*100),"")</f>
        <v/>
      </c>
      <c r="P12" s="12"/>
      <c r="Q12" s="8" t="str">
        <f t="shared" ref="Q12:Q21" si="5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16</v>
      </c>
      <c r="B13" s="12">
        <v>2</v>
      </c>
      <c r="C13" s="11">
        <f t="shared" si="0"/>
        <v>0.15384615384615385</v>
      </c>
      <c r="D13" s="12">
        <v>8</v>
      </c>
      <c r="E13" s="11">
        <f t="shared" si="1"/>
        <v>0.61538461538461542</v>
      </c>
      <c r="F13" s="1"/>
      <c r="G13" s="12"/>
      <c r="H13" s="11">
        <f t="shared" si="2"/>
        <v>0</v>
      </c>
      <c r="I13" s="12"/>
      <c r="J13" s="8"/>
      <c r="K13" s="12"/>
      <c r="L13" s="11">
        <f t="shared" si="3"/>
        <v>0</v>
      </c>
      <c r="M13" s="1"/>
      <c r="N13" s="12"/>
      <c r="O13" s="8" t="str">
        <f t="shared" si="4"/>
        <v/>
      </c>
      <c r="P13" s="12"/>
      <c r="Q13" s="8" t="str">
        <f t="shared" si="5"/>
        <v/>
      </c>
      <c r="R13" s="1"/>
      <c r="S13" s="1"/>
      <c r="T13" s="1"/>
      <c r="U13" s="1"/>
      <c r="V13" s="1"/>
    </row>
    <row r="14" spans="1:22" ht="15.75" x14ac:dyDescent="0.25">
      <c r="A14" s="1" t="s">
        <v>18</v>
      </c>
      <c r="B14" s="12">
        <v>6</v>
      </c>
      <c r="C14" s="11">
        <f t="shared" si="0"/>
        <v>0.46153846153846156</v>
      </c>
      <c r="D14" s="12">
        <v>4</v>
      </c>
      <c r="E14" s="11">
        <f t="shared" si="1"/>
        <v>0.30769230769230771</v>
      </c>
      <c r="F14" s="1"/>
      <c r="G14" s="12"/>
      <c r="H14" s="11">
        <f t="shared" si="2"/>
        <v>0</v>
      </c>
      <c r="I14" s="12"/>
      <c r="J14" s="8"/>
      <c r="K14" s="12"/>
      <c r="L14" s="11">
        <f t="shared" si="3"/>
        <v>0</v>
      </c>
      <c r="M14" s="1"/>
      <c r="N14" s="12"/>
      <c r="O14" s="8" t="str">
        <f t="shared" si="4"/>
        <v/>
      </c>
      <c r="P14" s="12"/>
      <c r="Q14" s="8" t="str">
        <f t="shared" si="5"/>
        <v/>
      </c>
      <c r="R14" s="1"/>
      <c r="S14" s="1"/>
      <c r="T14" s="1"/>
      <c r="U14" s="1"/>
      <c r="V14" s="1"/>
    </row>
    <row r="15" spans="1:22" ht="15.75" x14ac:dyDescent="0.25">
      <c r="A15" s="1" t="s">
        <v>19</v>
      </c>
      <c r="B15" s="12">
        <v>4</v>
      </c>
      <c r="C15" s="11">
        <f t="shared" si="0"/>
        <v>0.30769230769230771</v>
      </c>
      <c r="D15" s="12">
        <v>6</v>
      </c>
      <c r="E15" s="11">
        <f t="shared" si="1"/>
        <v>0.46153846153846156</v>
      </c>
      <c r="F15" s="1"/>
      <c r="G15" s="12"/>
      <c r="H15" s="11">
        <f t="shared" si="2"/>
        <v>0</v>
      </c>
      <c r="I15" s="12"/>
      <c r="J15" s="8"/>
      <c r="K15" s="12">
        <v>1</v>
      </c>
      <c r="L15" s="11">
        <f t="shared" si="3"/>
        <v>0.1</v>
      </c>
      <c r="M15" s="1"/>
      <c r="N15" s="12"/>
      <c r="O15" s="8" t="str">
        <f t="shared" si="4"/>
        <v/>
      </c>
      <c r="P15" s="12"/>
      <c r="Q15" s="8" t="str">
        <f t="shared" si="5"/>
        <v/>
      </c>
      <c r="R15" s="1"/>
      <c r="S15" s="1"/>
      <c r="T15" s="1"/>
      <c r="U15" s="1"/>
      <c r="V15" s="1"/>
    </row>
    <row r="16" spans="1:22" ht="15.75" x14ac:dyDescent="0.25">
      <c r="A16" s="1" t="s">
        <v>20</v>
      </c>
      <c r="B16" s="12">
        <v>5</v>
      </c>
      <c r="C16" s="11">
        <f t="shared" si="0"/>
        <v>0.38461538461538464</v>
      </c>
      <c r="D16" s="12">
        <v>6</v>
      </c>
      <c r="E16" s="11">
        <f t="shared" si="1"/>
        <v>0.46153846153846156</v>
      </c>
      <c r="F16" s="1"/>
      <c r="G16" s="12"/>
      <c r="H16" s="11">
        <f t="shared" si="2"/>
        <v>0</v>
      </c>
      <c r="I16" s="12"/>
      <c r="J16" s="8"/>
      <c r="K16" s="12">
        <v>1</v>
      </c>
      <c r="L16" s="11">
        <f t="shared" si="3"/>
        <v>0.1</v>
      </c>
      <c r="M16" s="1"/>
      <c r="N16" s="12"/>
      <c r="O16" s="8" t="str">
        <f t="shared" si="4"/>
        <v/>
      </c>
      <c r="P16" s="12"/>
      <c r="Q16" s="8" t="str">
        <f t="shared" si="5"/>
        <v/>
      </c>
      <c r="R16" s="1"/>
      <c r="S16" s="1"/>
      <c r="T16" s="1"/>
      <c r="U16" s="1"/>
      <c r="V16" s="1"/>
    </row>
    <row r="17" spans="1:22" ht="15.75" x14ac:dyDescent="0.25">
      <c r="A17" s="1" t="s">
        <v>41</v>
      </c>
      <c r="B17" s="12">
        <v>7</v>
      </c>
      <c r="C17" s="11">
        <f t="shared" si="0"/>
        <v>0.53846153846153844</v>
      </c>
      <c r="D17" s="12">
        <v>3</v>
      </c>
      <c r="E17" s="11">
        <f t="shared" si="1"/>
        <v>0.23076923076923078</v>
      </c>
      <c r="F17" s="1"/>
      <c r="G17" s="12"/>
      <c r="H17" s="11">
        <f t="shared" si="2"/>
        <v>0</v>
      </c>
      <c r="I17" s="12"/>
      <c r="J17" s="8"/>
      <c r="K17" s="12"/>
      <c r="L17" s="11">
        <f t="shared" si="3"/>
        <v>0</v>
      </c>
      <c r="M17" s="1"/>
      <c r="N17" s="12"/>
      <c r="O17" s="8" t="str">
        <f t="shared" si="4"/>
        <v/>
      </c>
      <c r="P17" s="12"/>
      <c r="Q17" s="8" t="str">
        <f t="shared" si="5"/>
        <v/>
      </c>
      <c r="R17" s="1"/>
      <c r="S17" s="1"/>
      <c r="T17" s="1"/>
      <c r="U17" s="1"/>
      <c r="V17" s="1"/>
    </row>
    <row r="18" spans="1:22" ht="15.75" x14ac:dyDescent="0.25">
      <c r="A18" s="1" t="s">
        <v>26</v>
      </c>
      <c r="B18" s="12">
        <v>3</v>
      </c>
      <c r="C18" s="11">
        <f t="shared" si="0"/>
        <v>0.23076923076923078</v>
      </c>
      <c r="D18" s="12">
        <v>8</v>
      </c>
      <c r="E18" s="11">
        <f t="shared" si="1"/>
        <v>0.61538461538461542</v>
      </c>
      <c r="F18" s="1"/>
      <c r="G18" s="12"/>
      <c r="H18" s="11">
        <f t="shared" si="2"/>
        <v>0</v>
      </c>
      <c r="I18" s="12"/>
      <c r="J18" s="8"/>
      <c r="K18" s="12"/>
      <c r="L18" s="11">
        <f t="shared" si="3"/>
        <v>0</v>
      </c>
      <c r="M18" s="1"/>
      <c r="N18" s="12"/>
      <c r="O18" s="8" t="str">
        <f t="shared" si="4"/>
        <v/>
      </c>
      <c r="P18" s="12"/>
      <c r="Q18" s="8" t="str">
        <f t="shared" si="5"/>
        <v/>
      </c>
      <c r="R18" s="1"/>
      <c r="S18" s="1"/>
      <c r="T18" s="1"/>
      <c r="U18" s="1"/>
      <c r="V18" s="1"/>
    </row>
    <row r="19" spans="1:22" ht="15.75" x14ac:dyDescent="0.25">
      <c r="A19" s="1" t="s">
        <v>37</v>
      </c>
      <c r="B19" s="12">
        <v>10</v>
      </c>
      <c r="C19" s="11">
        <f t="shared" si="0"/>
        <v>0.76923076923076927</v>
      </c>
      <c r="D19" s="12">
        <v>1</v>
      </c>
      <c r="E19" s="11">
        <f t="shared" si="1"/>
        <v>7.6923076923076927E-2</v>
      </c>
      <c r="F19" s="1"/>
      <c r="G19" s="12"/>
      <c r="H19" s="11">
        <f t="shared" si="2"/>
        <v>0</v>
      </c>
      <c r="I19" s="12"/>
      <c r="J19" s="8"/>
      <c r="K19" s="12"/>
      <c r="L19" s="11">
        <f t="shared" si="3"/>
        <v>0</v>
      </c>
      <c r="M19" s="1"/>
      <c r="N19" s="12"/>
      <c r="O19" s="8" t="str">
        <f t="shared" si="4"/>
        <v/>
      </c>
      <c r="P19" s="12"/>
      <c r="Q19" s="8" t="str">
        <f t="shared" si="5"/>
        <v/>
      </c>
      <c r="R19" s="1"/>
      <c r="S19" s="1"/>
      <c r="T19" s="1"/>
      <c r="U19" s="1"/>
      <c r="V19" s="1"/>
    </row>
    <row r="20" spans="1:22" ht="15.75" x14ac:dyDescent="0.25">
      <c r="A20" s="1" t="s">
        <v>38</v>
      </c>
      <c r="B20" s="12">
        <v>8</v>
      </c>
      <c r="C20" s="11">
        <f t="shared" si="0"/>
        <v>0.61538461538461542</v>
      </c>
      <c r="D20" s="12">
        <v>3</v>
      </c>
      <c r="E20" s="11">
        <f t="shared" si="1"/>
        <v>0.23076923076923078</v>
      </c>
      <c r="F20" s="1"/>
      <c r="G20" s="12"/>
      <c r="H20" s="11">
        <f t="shared" si="2"/>
        <v>0</v>
      </c>
      <c r="I20" s="12"/>
      <c r="J20" s="8"/>
      <c r="K20" s="12"/>
      <c r="L20" s="11">
        <f t="shared" si="3"/>
        <v>0</v>
      </c>
      <c r="M20" s="1"/>
      <c r="N20" s="12"/>
      <c r="O20" s="8" t="str">
        <f t="shared" si="4"/>
        <v/>
      </c>
      <c r="P20" s="12"/>
      <c r="Q20" s="8" t="str">
        <f t="shared" si="5"/>
        <v/>
      </c>
      <c r="R20" s="1"/>
      <c r="S20" s="1"/>
      <c r="T20" s="1"/>
      <c r="U20" s="1"/>
      <c r="V20" s="1"/>
    </row>
    <row r="21" spans="1:22" ht="15.75" x14ac:dyDescent="0.25">
      <c r="A21" s="1" t="s">
        <v>35</v>
      </c>
      <c r="B21" s="12">
        <v>5</v>
      </c>
      <c r="C21" s="11">
        <f t="shared" si="0"/>
        <v>0.38461538461538464</v>
      </c>
      <c r="D21" s="12">
        <v>5</v>
      </c>
      <c r="E21" s="11">
        <f t="shared" si="1"/>
        <v>0.38461538461538464</v>
      </c>
      <c r="F21" s="1"/>
      <c r="G21" s="12"/>
      <c r="H21" s="11">
        <f t="shared" si="2"/>
        <v>0</v>
      </c>
      <c r="I21" s="12"/>
      <c r="J21" s="8"/>
      <c r="K21" s="12"/>
      <c r="L21" s="11">
        <f t="shared" si="3"/>
        <v>0</v>
      </c>
      <c r="M21" s="1"/>
      <c r="N21" s="12"/>
      <c r="O21" s="8" t="str">
        <f t="shared" si="4"/>
        <v/>
      </c>
      <c r="P21" s="12"/>
      <c r="Q21" s="8" t="str">
        <f t="shared" si="5"/>
        <v/>
      </c>
      <c r="R21" s="1"/>
      <c r="S21" s="1"/>
      <c r="T21" s="1"/>
      <c r="U21" s="1"/>
      <c r="V21" s="1"/>
    </row>
    <row r="22" spans="1:22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</sheetData>
  <mergeCells count="4">
    <mergeCell ref="B6:E6"/>
    <mergeCell ref="G6:L6"/>
    <mergeCell ref="N6:Q6"/>
    <mergeCell ref="S6:V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"/>
  <sheetViews>
    <sheetView workbookViewId="0">
      <selection activeCell="E9" sqref="E9"/>
    </sheetView>
  </sheetViews>
  <sheetFormatPr defaultRowHeight="15" x14ac:dyDescent="0.25"/>
  <cols>
    <col min="1" max="1" width="28" customWidth="1"/>
    <col min="5" max="5" width="10.28515625" bestFit="1" customWidth="1"/>
    <col min="8" max="8" width="10" customWidth="1"/>
    <col min="10" max="10" width="15.7109375" customWidth="1"/>
    <col min="14" max="14" width="11.7109375" customWidth="1"/>
    <col min="16" max="16" width="16.5703125" customWidth="1"/>
  </cols>
  <sheetData>
    <row r="1" spans="1:22" ht="20.25" x14ac:dyDescent="0.3">
      <c r="A1" s="1"/>
      <c r="B1" s="2" t="s">
        <v>17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44</v>
      </c>
      <c r="B3" s="1"/>
      <c r="E3" s="12"/>
      <c r="F3" s="5" t="s">
        <v>0</v>
      </c>
      <c r="G3" s="5">
        <v>20</v>
      </c>
      <c r="H3" s="1" t="s">
        <v>13</v>
      </c>
      <c r="I3" s="1">
        <v>1</v>
      </c>
      <c r="J3" s="1"/>
      <c r="K3" s="1" t="s">
        <v>1</v>
      </c>
      <c r="L3" s="6">
        <f>(I3/G3)</f>
        <v>0.05</v>
      </c>
      <c r="M3" s="7" t="s">
        <v>2</v>
      </c>
      <c r="N3" s="7">
        <f>G3-I3+I4</f>
        <v>19</v>
      </c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21" t="s">
        <v>3</v>
      </c>
      <c r="C6" s="21"/>
      <c r="D6" s="21"/>
      <c r="E6" s="21"/>
      <c r="F6" s="1"/>
      <c r="G6" s="15"/>
      <c r="H6" s="22" t="s">
        <v>4</v>
      </c>
      <c r="I6" s="22"/>
      <c r="J6" s="22"/>
      <c r="K6" s="22"/>
      <c r="L6" s="15"/>
      <c r="M6" s="1"/>
      <c r="N6" s="22" t="s">
        <v>6</v>
      </c>
      <c r="O6" s="22"/>
      <c r="P6" s="22"/>
      <c r="Q6" s="22"/>
      <c r="R6" s="1"/>
      <c r="S6" s="15"/>
      <c r="T6" s="15"/>
      <c r="U6" s="15"/>
      <c r="V6" s="15"/>
    </row>
    <row r="7" spans="1:22" ht="15.75" x14ac:dyDescent="0.25">
      <c r="A7" s="1"/>
      <c r="B7" s="12" t="s">
        <v>7</v>
      </c>
      <c r="C7" s="12"/>
      <c r="D7" s="12" t="s">
        <v>8</v>
      </c>
      <c r="E7" s="12"/>
      <c r="F7" s="1"/>
      <c r="G7" s="15"/>
      <c r="H7" s="13" t="s">
        <v>46</v>
      </c>
      <c r="I7" s="13"/>
      <c r="J7" s="13" t="s">
        <v>10</v>
      </c>
      <c r="K7" s="13"/>
      <c r="L7" s="12"/>
      <c r="M7" s="1"/>
      <c r="N7" s="13" t="s">
        <v>47</v>
      </c>
      <c r="O7" s="13"/>
      <c r="P7" s="13" t="s">
        <v>48</v>
      </c>
      <c r="Q7" s="13"/>
      <c r="R7" s="1"/>
      <c r="S7" s="12"/>
      <c r="T7" s="12"/>
      <c r="U7" s="12"/>
      <c r="V7" s="12"/>
    </row>
    <row r="8" spans="1:22" ht="15.75" x14ac:dyDescent="0.25">
      <c r="A8" s="1" t="s">
        <v>12</v>
      </c>
      <c r="B8" s="12">
        <v>0</v>
      </c>
      <c r="C8" s="11">
        <f>(B8/G3)</f>
        <v>0</v>
      </c>
      <c r="D8" s="12">
        <v>20</v>
      </c>
      <c r="E8" s="11">
        <f>(D8/$G$3)</f>
        <v>1</v>
      </c>
      <c r="F8" s="1"/>
      <c r="G8" s="12"/>
      <c r="H8" s="13">
        <v>17</v>
      </c>
      <c r="I8" s="11">
        <f>(H8/N3)</f>
        <v>0.89473684210526316</v>
      </c>
      <c r="J8" s="13">
        <v>4</v>
      </c>
      <c r="K8" s="11">
        <f>(J8/N3)</f>
        <v>0.21052631578947367</v>
      </c>
      <c r="L8" s="11"/>
      <c r="M8" s="1"/>
      <c r="N8" s="5"/>
      <c r="O8" s="8"/>
      <c r="P8" s="5"/>
      <c r="Q8" s="8"/>
      <c r="R8" s="1"/>
      <c r="S8" s="5"/>
      <c r="T8" s="11"/>
      <c r="U8" s="5"/>
      <c r="V8" s="11"/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29</v>
      </c>
      <c r="B11" s="12">
        <v>15</v>
      </c>
      <c r="C11" s="11">
        <f>(B11/$G$3)</f>
        <v>0.75</v>
      </c>
      <c r="D11" s="12">
        <v>2</v>
      </c>
      <c r="E11" s="11">
        <f>(D11/$G$3)</f>
        <v>0.1</v>
      </c>
      <c r="F11" s="1"/>
      <c r="G11" s="12"/>
      <c r="H11" s="11"/>
      <c r="I11" s="12"/>
      <c r="J11" s="8"/>
      <c r="K11" s="12"/>
      <c r="L11" s="11"/>
      <c r="M11" s="1"/>
      <c r="N11" s="12"/>
      <c r="O11" s="8" t="str">
        <f>IF(N11&gt;0,((N11/K11)*100),"")</f>
        <v/>
      </c>
      <c r="P11" s="12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16</v>
      </c>
      <c r="B12" s="12">
        <v>9</v>
      </c>
      <c r="C12" s="11">
        <f t="shared" ref="C12:C20" si="0">(B12/$G$3)</f>
        <v>0.45</v>
      </c>
      <c r="D12" s="12">
        <v>9</v>
      </c>
      <c r="E12" s="11">
        <f t="shared" ref="E12:E20" si="1">(D12/$G$3)</f>
        <v>0.45</v>
      </c>
      <c r="F12" s="1"/>
      <c r="G12" s="12"/>
      <c r="H12" s="11"/>
      <c r="I12" s="12"/>
      <c r="J12" s="8"/>
      <c r="K12" s="12"/>
      <c r="L12" s="11"/>
      <c r="M12" s="1"/>
      <c r="N12" s="12"/>
      <c r="O12" s="8" t="str">
        <f t="shared" ref="O12:O20" si="2">IF(N12&gt;0,((N12/K12)*100),"")</f>
        <v/>
      </c>
      <c r="P12" s="12"/>
      <c r="Q12" s="8" t="str">
        <f t="shared" ref="Q12:Q20" si="3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18</v>
      </c>
      <c r="B13" s="12">
        <v>10</v>
      </c>
      <c r="C13" s="11">
        <f t="shared" si="0"/>
        <v>0.5</v>
      </c>
      <c r="D13" s="12">
        <v>9</v>
      </c>
      <c r="E13" s="11">
        <f t="shared" si="1"/>
        <v>0.45</v>
      </c>
      <c r="F13" s="1"/>
      <c r="G13" s="12"/>
      <c r="H13" s="11"/>
      <c r="I13" s="12"/>
      <c r="J13" s="8"/>
      <c r="K13" s="12"/>
      <c r="L13" s="11"/>
      <c r="M13" s="1"/>
      <c r="N13" s="12"/>
      <c r="O13" s="8" t="str">
        <f t="shared" si="2"/>
        <v/>
      </c>
      <c r="P13" s="12"/>
      <c r="Q13" s="8" t="str">
        <f t="shared" si="3"/>
        <v/>
      </c>
      <c r="R13" s="1"/>
      <c r="S13" s="1"/>
      <c r="T13" s="1"/>
      <c r="U13" s="1"/>
      <c r="V13" s="1"/>
    </row>
    <row r="14" spans="1:22" ht="15.75" x14ac:dyDescent="0.25">
      <c r="A14" s="1" t="s">
        <v>19</v>
      </c>
      <c r="B14" s="12">
        <v>11</v>
      </c>
      <c r="C14" s="11">
        <f t="shared" si="0"/>
        <v>0.55000000000000004</v>
      </c>
      <c r="D14" s="12">
        <v>7</v>
      </c>
      <c r="E14" s="11">
        <f t="shared" si="1"/>
        <v>0.35</v>
      </c>
      <c r="F14" s="1"/>
      <c r="G14" s="12"/>
      <c r="H14" s="11"/>
      <c r="I14" s="12"/>
      <c r="J14" s="8"/>
      <c r="K14" s="12"/>
      <c r="L14" s="11"/>
      <c r="M14" s="1"/>
      <c r="N14" s="12"/>
      <c r="O14" s="8" t="str">
        <f t="shared" si="2"/>
        <v/>
      </c>
      <c r="P14" s="12"/>
      <c r="Q14" s="8" t="str">
        <f t="shared" si="3"/>
        <v/>
      </c>
      <c r="R14" s="1"/>
      <c r="S14" s="1"/>
      <c r="T14" s="1"/>
      <c r="U14" s="1"/>
      <c r="V14" s="1"/>
    </row>
    <row r="15" spans="1:22" ht="15.75" x14ac:dyDescent="0.25">
      <c r="A15" s="1" t="s">
        <v>20</v>
      </c>
      <c r="B15" s="12">
        <v>7</v>
      </c>
      <c r="C15" s="11">
        <f t="shared" si="0"/>
        <v>0.35</v>
      </c>
      <c r="D15" s="12">
        <v>12</v>
      </c>
      <c r="E15" s="11">
        <f t="shared" si="1"/>
        <v>0.6</v>
      </c>
      <c r="F15" s="1"/>
      <c r="G15" s="12"/>
      <c r="H15" s="11"/>
      <c r="I15" s="12"/>
      <c r="J15" s="8"/>
      <c r="K15" s="12"/>
      <c r="L15" s="11"/>
      <c r="M15" s="1"/>
      <c r="N15" s="12"/>
      <c r="O15" s="8" t="str">
        <f t="shared" si="2"/>
        <v/>
      </c>
      <c r="P15" s="12"/>
      <c r="Q15" s="8" t="str">
        <f t="shared" si="3"/>
        <v/>
      </c>
      <c r="R15" s="1"/>
      <c r="S15" s="1"/>
      <c r="T15" s="1"/>
      <c r="U15" s="1"/>
      <c r="V15" s="1"/>
    </row>
    <row r="16" spans="1:22" ht="15.75" x14ac:dyDescent="0.25">
      <c r="A16" s="1" t="s">
        <v>41</v>
      </c>
      <c r="B16" s="12">
        <v>18</v>
      </c>
      <c r="C16" s="11">
        <f t="shared" si="0"/>
        <v>0.9</v>
      </c>
      <c r="D16" s="12">
        <v>1</v>
      </c>
      <c r="E16" s="11">
        <f t="shared" si="1"/>
        <v>0.05</v>
      </c>
      <c r="F16" s="1"/>
      <c r="G16" s="12"/>
      <c r="H16" s="11"/>
      <c r="I16" s="12"/>
      <c r="J16" s="8"/>
      <c r="K16" s="12"/>
      <c r="L16" s="11"/>
      <c r="M16" s="1"/>
      <c r="N16" s="12"/>
      <c r="O16" s="8" t="str">
        <f t="shared" si="2"/>
        <v/>
      </c>
      <c r="P16" s="12"/>
      <c r="Q16" s="8" t="str">
        <f t="shared" si="3"/>
        <v/>
      </c>
      <c r="R16" s="1"/>
      <c r="S16" s="1"/>
      <c r="T16" s="1"/>
      <c r="U16" s="1"/>
      <c r="V16" s="1"/>
    </row>
    <row r="17" spans="1:22" ht="15.75" x14ac:dyDescent="0.25">
      <c r="A17" s="1" t="s">
        <v>26</v>
      </c>
      <c r="B17" s="12">
        <v>18</v>
      </c>
      <c r="C17" s="11">
        <f t="shared" si="0"/>
        <v>0.9</v>
      </c>
      <c r="D17" s="12">
        <v>1</v>
      </c>
      <c r="E17" s="11">
        <f t="shared" si="1"/>
        <v>0.05</v>
      </c>
      <c r="F17" s="1"/>
      <c r="G17" s="12"/>
      <c r="H17" s="11"/>
      <c r="I17" s="12"/>
      <c r="J17" s="8"/>
      <c r="K17" s="12"/>
      <c r="L17" s="11"/>
      <c r="M17" s="1"/>
      <c r="N17" s="12"/>
      <c r="O17" s="8" t="str">
        <f t="shared" si="2"/>
        <v/>
      </c>
      <c r="P17" s="12"/>
      <c r="Q17" s="8" t="str">
        <f t="shared" si="3"/>
        <v/>
      </c>
      <c r="R17" s="1"/>
      <c r="S17" s="1"/>
      <c r="T17" s="1"/>
      <c r="U17" s="1"/>
      <c r="V17" s="1"/>
    </row>
    <row r="18" spans="1:22" ht="15.75" x14ac:dyDescent="0.25">
      <c r="A18" s="1" t="s">
        <v>37</v>
      </c>
      <c r="B18" s="12">
        <v>2</v>
      </c>
      <c r="C18" s="11">
        <f t="shared" si="0"/>
        <v>0.1</v>
      </c>
      <c r="D18" s="12">
        <v>16</v>
      </c>
      <c r="E18" s="11">
        <f t="shared" si="1"/>
        <v>0.8</v>
      </c>
      <c r="F18" s="1"/>
      <c r="G18" s="12"/>
      <c r="H18" s="11"/>
      <c r="I18" s="12"/>
      <c r="J18" s="8"/>
      <c r="K18" s="12"/>
      <c r="L18" s="11"/>
      <c r="M18" s="1"/>
      <c r="N18" s="12"/>
      <c r="O18" s="8" t="str">
        <f t="shared" si="2"/>
        <v/>
      </c>
      <c r="P18" s="12"/>
      <c r="Q18" s="8" t="str">
        <f t="shared" si="3"/>
        <v/>
      </c>
      <c r="R18" s="1"/>
      <c r="S18" s="1"/>
      <c r="T18" s="1"/>
      <c r="U18" s="1"/>
      <c r="V18" s="1"/>
    </row>
    <row r="19" spans="1:22" ht="15.75" x14ac:dyDescent="0.25">
      <c r="A19" s="1" t="s">
        <v>38</v>
      </c>
      <c r="B19" s="12">
        <v>17</v>
      </c>
      <c r="C19" s="11">
        <f t="shared" si="0"/>
        <v>0.85</v>
      </c>
      <c r="D19" s="12">
        <v>1</v>
      </c>
      <c r="E19" s="11">
        <f t="shared" si="1"/>
        <v>0.05</v>
      </c>
      <c r="F19" s="1"/>
      <c r="G19" s="12"/>
      <c r="H19" s="11"/>
      <c r="I19" s="12"/>
      <c r="J19" s="8"/>
      <c r="K19" s="12"/>
      <c r="L19" s="11"/>
      <c r="M19" s="1"/>
      <c r="N19" s="12"/>
      <c r="O19" s="8" t="str">
        <f t="shared" si="2"/>
        <v/>
      </c>
      <c r="P19" s="12"/>
      <c r="Q19" s="8" t="str">
        <f t="shared" si="3"/>
        <v/>
      </c>
      <c r="R19" s="1"/>
      <c r="S19" s="1"/>
      <c r="T19" s="1"/>
      <c r="U19" s="1"/>
      <c r="V19" s="1"/>
    </row>
    <row r="20" spans="1:22" ht="15.75" x14ac:dyDescent="0.25">
      <c r="A20" s="1" t="s">
        <v>35</v>
      </c>
      <c r="B20" s="12">
        <v>16</v>
      </c>
      <c r="C20" s="11">
        <f t="shared" si="0"/>
        <v>0.8</v>
      </c>
      <c r="D20" s="12">
        <v>3</v>
      </c>
      <c r="E20" s="11">
        <f t="shared" si="1"/>
        <v>0.15</v>
      </c>
      <c r="F20" s="1"/>
      <c r="G20" s="12"/>
      <c r="H20" s="11"/>
      <c r="I20" s="12"/>
      <c r="J20" s="8"/>
      <c r="K20" s="12"/>
      <c r="L20" s="11"/>
      <c r="M20" s="1"/>
      <c r="N20" s="12"/>
      <c r="O20" s="8" t="str">
        <f t="shared" si="2"/>
        <v/>
      </c>
      <c r="P20" s="12"/>
      <c r="Q20" s="8" t="str">
        <f t="shared" si="3"/>
        <v/>
      </c>
      <c r="R20" s="1"/>
      <c r="S20" s="1"/>
      <c r="T20" s="1"/>
      <c r="U20" s="1"/>
      <c r="V20" s="1"/>
    </row>
    <row r="21" spans="1:22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</sheetData>
  <mergeCells count="3">
    <mergeCell ref="B6:E6"/>
    <mergeCell ref="N6:Q6"/>
    <mergeCell ref="H6:K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workbookViewId="0">
      <selection activeCell="E8" sqref="E8"/>
    </sheetView>
  </sheetViews>
  <sheetFormatPr defaultRowHeight="15" x14ac:dyDescent="0.25"/>
  <cols>
    <col min="1" max="1" width="28" customWidth="1"/>
    <col min="3" max="3" width="10.28515625" bestFit="1" customWidth="1"/>
  </cols>
  <sheetData>
    <row r="1" spans="1:18" ht="20.25" x14ac:dyDescent="0.3">
      <c r="A1" s="1"/>
      <c r="B1" s="2" t="s">
        <v>17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20.25" x14ac:dyDescent="0.3">
      <c r="A3" s="3" t="s">
        <v>64</v>
      </c>
      <c r="B3" s="1"/>
      <c r="E3" s="13"/>
      <c r="F3" s="5" t="s">
        <v>0</v>
      </c>
      <c r="G3" s="5">
        <v>26</v>
      </c>
      <c r="H3" s="1" t="s">
        <v>13</v>
      </c>
      <c r="I3" s="1">
        <v>1</v>
      </c>
      <c r="J3" s="1"/>
      <c r="K3" s="1" t="s">
        <v>1</v>
      </c>
      <c r="L3" s="6">
        <f>(I3/G3)</f>
        <v>3.8461538461538464E-2</v>
      </c>
      <c r="M3" s="7" t="s">
        <v>2</v>
      </c>
      <c r="N3" s="7">
        <f>G3-I3+I4</f>
        <v>25</v>
      </c>
      <c r="O3" s="1"/>
      <c r="P3" s="1"/>
      <c r="Q3" s="1"/>
      <c r="R3" s="1"/>
    </row>
    <row r="4" spans="1:18" ht="15.75" x14ac:dyDescent="0.25">
      <c r="A4" s="1"/>
      <c r="B4" s="1"/>
      <c r="C4" s="1"/>
      <c r="D4" s="1"/>
      <c r="E4" s="1"/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15.75" x14ac:dyDescent="0.25">
      <c r="A6" s="1"/>
      <c r="B6" s="21" t="s">
        <v>3</v>
      </c>
      <c r="C6" s="21"/>
      <c r="D6" s="21"/>
      <c r="E6" s="21"/>
      <c r="F6" s="1"/>
      <c r="G6" s="15"/>
      <c r="H6" s="22" t="s">
        <v>4</v>
      </c>
      <c r="I6" s="22"/>
      <c r="J6" s="22"/>
      <c r="K6" s="22"/>
      <c r="L6" s="15"/>
      <c r="M6" s="1"/>
      <c r="N6" s="22" t="s">
        <v>6</v>
      </c>
      <c r="O6" s="22"/>
      <c r="P6" s="22"/>
      <c r="Q6" s="22"/>
      <c r="R6" s="1"/>
    </row>
    <row r="7" spans="1:18" ht="15.75" x14ac:dyDescent="0.25">
      <c r="A7" s="1"/>
      <c r="B7" s="13" t="s">
        <v>7</v>
      </c>
      <c r="C7" s="13"/>
      <c r="D7" s="13" t="s">
        <v>8</v>
      </c>
      <c r="E7" s="13"/>
      <c r="F7" s="1"/>
      <c r="G7" s="15"/>
      <c r="H7" s="13" t="s">
        <v>46</v>
      </c>
      <c r="I7" s="13"/>
      <c r="J7" s="13" t="s">
        <v>10</v>
      </c>
      <c r="K7" s="13"/>
      <c r="L7" s="13"/>
      <c r="M7" s="1"/>
      <c r="N7" s="13" t="s">
        <v>47</v>
      </c>
      <c r="O7" s="13"/>
      <c r="P7" s="13" t="s">
        <v>48</v>
      </c>
      <c r="Q7" s="13"/>
      <c r="R7" s="1"/>
    </row>
    <row r="8" spans="1:18" ht="15.75" x14ac:dyDescent="0.25">
      <c r="A8" s="1" t="s">
        <v>12</v>
      </c>
      <c r="B8" s="13">
        <v>4</v>
      </c>
      <c r="C8" s="11">
        <f>(B8/G3)</f>
        <v>0.15384615384615385</v>
      </c>
      <c r="D8" s="13">
        <v>22</v>
      </c>
      <c r="E8" s="11">
        <f>(D8/$G$3)</f>
        <v>0.84615384615384615</v>
      </c>
      <c r="F8" s="1"/>
      <c r="G8" s="13"/>
      <c r="H8" s="13">
        <v>21</v>
      </c>
      <c r="I8" s="11">
        <f>(H8/N3)</f>
        <v>0.84</v>
      </c>
      <c r="J8" s="13">
        <v>4</v>
      </c>
      <c r="K8" s="11">
        <f>(J8/N3)</f>
        <v>0.16</v>
      </c>
      <c r="L8" s="11"/>
      <c r="M8" s="1"/>
      <c r="N8" s="5"/>
      <c r="O8" s="8"/>
      <c r="P8" s="5"/>
      <c r="Q8" s="8"/>
      <c r="R8" s="1"/>
    </row>
    <row r="9" spans="1:18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5.75" x14ac:dyDescent="0.25">
      <c r="A11" s="1" t="s">
        <v>29</v>
      </c>
      <c r="B11" s="13">
        <v>15</v>
      </c>
      <c r="C11" s="11">
        <f>(B11/$G$3)</f>
        <v>0.57692307692307687</v>
      </c>
      <c r="D11" s="13">
        <v>11</v>
      </c>
      <c r="E11" s="11">
        <f>(D11/$G$3)</f>
        <v>0.42307692307692307</v>
      </c>
      <c r="F11" s="1"/>
      <c r="G11" s="13"/>
      <c r="H11" s="11"/>
      <c r="I11" s="13"/>
      <c r="J11" s="8"/>
      <c r="K11" s="13"/>
      <c r="L11" s="11"/>
      <c r="M11" s="1"/>
      <c r="N11" s="13"/>
      <c r="O11" s="8" t="str">
        <f>IF(N11&gt;0,((N11/K11)*100),"")</f>
        <v/>
      </c>
      <c r="P11" s="13"/>
      <c r="Q11" s="8" t="str">
        <f>IF(P11&lt;&gt;0,((P11/K11)*100),"")</f>
        <v/>
      </c>
      <c r="R11" s="1"/>
    </row>
    <row r="12" spans="1:18" ht="15.75" x14ac:dyDescent="0.25">
      <c r="A12" s="1" t="s">
        <v>16</v>
      </c>
      <c r="B12" s="13">
        <v>6</v>
      </c>
      <c r="C12" s="11">
        <f t="shared" ref="C12:C19" si="0">(B12/$G$3)</f>
        <v>0.23076923076923078</v>
      </c>
      <c r="D12" s="13">
        <v>19</v>
      </c>
      <c r="E12" s="11">
        <f t="shared" ref="E12:E19" si="1">(D12/$G$3)</f>
        <v>0.73076923076923073</v>
      </c>
      <c r="F12" s="1"/>
      <c r="G12" s="13"/>
      <c r="H12" s="11"/>
      <c r="I12" s="13"/>
      <c r="J12" s="8"/>
      <c r="K12" s="13"/>
      <c r="L12" s="11"/>
      <c r="M12" s="1"/>
      <c r="N12" s="13"/>
      <c r="O12" s="8" t="str">
        <f t="shared" ref="O12:O19" si="2">IF(N12&gt;0,((N12/K12)*100),"")</f>
        <v/>
      </c>
      <c r="P12" s="13"/>
      <c r="Q12" s="8" t="str">
        <f t="shared" ref="Q12:Q19" si="3">IF(P12&lt;&gt;0,((P12/K12)*100),"")</f>
        <v/>
      </c>
      <c r="R12" s="1"/>
    </row>
    <row r="13" spans="1:18" ht="15.75" x14ac:dyDescent="0.25">
      <c r="A13" s="1" t="s">
        <v>18</v>
      </c>
      <c r="B13" s="13">
        <v>19</v>
      </c>
      <c r="C13" s="11">
        <f t="shared" si="0"/>
        <v>0.73076923076923073</v>
      </c>
      <c r="D13" s="13">
        <v>6</v>
      </c>
      <c r="E13" s="11">
        <f t="shared" si="1"/>
        <v>0.23076923076923078</v>
      </c>
      <c r="F13" s="1"/>
      <c r="G13" s="13"/>
      <c r="H13" s="11"/>
      <c r="I13" s="13"/>
      <c r="J13" s="8"/>
      <c r="K13" s="13"/>
      <c r="L13" s="11"/>
      <c r="M13" s="1"/>
      <c r="N13" s="13"/>
      <c r="O13" s="8" t="str">
        <f t="shared" si="2"/>
        <v/>
      </c>
      <c r="P13" s="13"/>
      <c r="Q13" s="8" t="str">
        <f t="shared" si="3"/>
        <v/>
      </c>
      <c r="R13" s="1"/>
    </row>
    <row r="14" spans="1:18" ht="15.75" x14ac:dyDescent="0.25">
      <c r="A14" s="1" t="s">
        <v>19</v>
      </c>
      <c r="B14" s="13">
        <v>14</v>
      </c>
      <c r="C14" s="11">
        <f t="shared" si="0"/>
        <v>0.53846153846153844</v>
      </c>
      <c r="D14" s="13">
        <v>11</v>
      </c>
      <c r="E14" s="11">
        <f t="shared" si="1"/>
        <v>0.42307692307692307</v>
      </c>
      <c r="F14" s="1"/>
      <c r="G14" s="13"/>
      <c r="H14" s="11"/>
      <c r="I14" s="13"/>
      <c r="J14" s="8"/>
      <c r="K14" s="13"/>
      <c r="L14" s="11"/>
      <c r="M14" s="1"/>
      <c r="N14" s="13"/>
      <c r="O14" s="8" t="str">
        <f t="shared" si="2"/>
        <v/>
      </c>
      <c r="P14" s="13"/>
      <c r="Q14" s="8" t="str">
        <f t="shared" si="3"/>
        <v/>
      </c>
      <c r="R14" s="1"/>
    </row>
    <row r="15" spans="1:18" ht="15.75" x14ac:dyDescent="0.25">
      <c r="A15" s="1" t="s">
        <v>20</v>
      </c>
      <c r="B15" s="13">
        <v>20</v>
      </c>
      <c r="C15" s="11">
        <f t="shared" si="0"/>
        <v>0.76923076923076927</v>
      </c>
      <c r="D15" s="13">
        <v>6</v>
      </c>
      <c r="E15" s="11">
        <f t="shared" si="1"/>
        <v>0.23076923076923078</v>
      </c>
      <c r="F15" s="1"/>
      <c r="G15" s="13"/>
      <c r="H15" s="11"/>
      <c r="I15" s="13"/>
      <c r="J15" s="8"/>
      <c r="K15" s="13"/>
      <c r="L15" s="11"/>
      <c r="M15" s="1"/>
      <c r="N15" s="13"/>
      <c r="O15" s="8" t="str">
        <f t="shared" si="2"/>
        <v/>
      </c>
      <c r="P15" s="13"/>
      <c r="Q15" s="8" t="str">
        <f t="shared" si="3"/>
        <v/>
      </c>
      <c r="R15" s="1"/>
    </row>
    <row r="16" spans="1:18" ht="15.75" x14ac:dyDescent="0.25">
      <c r="A16" s="1" t="s">
        <v>41</v>
      </c>
      <c r="B16" s="13">
        <v>26</v>
      </c>
      <c r="C16" s="11">
        <f t="shared" si="0"/>
        <v>1</v>
      </c>
      <c r="D16" s="13">
        <v>0</v>
      </c>
      <c r="E16" s="11">
        <f t="shared" si="1"/>
        <v>0</v>
      </c>
      <c r="F16" s="1"/>
      <c r="G16" s="13"/>
      <c r="H16" s="11"/>
      <c r="I16" s="13"/>
      <c r="J16" s="8"/>
      <c r="K16" s="13"/>
      <c r="L16" s="11"/>
      <c r="M16" s="1"/>
      <c r="N16" s="13"/>
      <c r="O16" s="8" t="str">
        <f t="shared" si="2"/>
        <v/>
      </c>
      <c r="P16" s="13"/>
      <c r="Q16" s="8" t="str">
        <f t="shared" si="3"/>
        <v/>
      </c>
      <c r="R16" s="1"/>
    </row>
    <row r="17" spans="1:18" ht="15.75" x14ac:dyDescent="0.25">
      <c r="A17" s="1" t="s">
        <v>26</v>
      </c>
      <c r="B17" s="13">
        <v>6</v>
      </c>
      <c r="C17" s="11">
        <f t="shared" si="0"/>
        <v>0.23076923076923078</v>
      </c>
      <c r="D17" s="13">
        <v>19</v>
      </c>
      <c r="E17" s="11">
        <f t="shared" si="1"/>
        <v>0.73076923076923073</v>
      </c>
      <c r="F17" s="1"/>
      <c r="G17" s="13"/>
      <c r="H17" s="11"/>
      <c r="I17" s="13"/>
      <c r="J17" s="8"/>
      <c r="K17" s="13"/>
      <c r="L17" s="11"/>
      <c r="M17" s="1"/>
      <c r="N17" s="13"/>
      <c r="O17" s="8" t="str">
        <f t="shared" si="2"/>
        <v/>
      </c>
      <c r="P17" s="13"/>
      <c r="Q17" s="8" t="str">
        <f t="shared" si="3"/>
        <v/>
      </c>
      <c r="R17" s="1"/>
    </row>
    <row r="18" spans="1:18" ht="15.75" x14ac:dyDescent="0.25">
      <c r="A18" s="1" t="s">
        <v>21</v>
      </c>
      <c r="B18" s="13">
        <v>18</v>
      </c>
      <c r="C18" s="11">
        <f t="shared" si="0"/>
        <v>0.69230769230769229</v>
      </c>
      <c r="D18" s="13">
        <v>7</v>
      </c>
      <c r="E18" s="11">
        <f t="shared" si="1"/>
        <v>0.26923076923076922</v>
      </c>
      <c r="F18" s="1"/>
      <c r="G18" s="13"/>
      <c r="H18" s="11"/>
      <c r="I18" s="13"/>
      <c r="J18" s="8"/>
      <c r="K18" s="13"/>
      <c r="L18" s="11"/>
      <c r="M18" s="1"/>
      <c r="N18" s="13"/>
      <c r="O18" s="8" t="str">
        <f t="shared" si="2"/>
        <v/>
      </c>
      <c r="P18" s="13"/>
      <c r="Q18" s="8" t="str">
        <f t="shared" si="3"/>
        <v/>
      </c>
      <c r="R18" s="1"/>
    </row>
    <row r="19" spans="1:18" ht="15.75" x14ac:dyDescent="0.25">
      <c r="A19" s="1" t="s">
        <v>35</v>
      </c>
      <c r="B19" s="13">
        <v>26</v>
      </c>
      <c r="C19" s="11">
        <f t="shared" si="0"/>
        <v>1</v>
      </c>
      <c r="D19" s="13">
        <v>0</v>
      </c>
      <c r="E19" s="11">
        <f t="shared" si="1"/>
        <v>0</v>
      </c>
      <c r="F19" s="1"/>
      <c r="G19" s="13"/>
      <c r="H19" s="11"/>
      <c r="I19" s="13"/>
      <c r="J19" s="8"/>
      <c r="K19" s="13"/>
      <c r="L19" s="11"/>
      <c r="M19" s="1"/>
      <c r="N19" s="13"/>
      <c r="O19" s="8" t="str">
        <f t="shared" si="2"/>
        <v/>
      </c>
      <c r="P19" s="13"/>
      <c r="Q19" s="8" t="str">
        <f t="shared" si="3"/>
        <v/>
      </c>
      <c r="R19" s="1"/>
    </row>
  </sheetData>
  <mergeCells count="3">
    <mergeCell ref="B6:E6"/>
    <mergeCell ref="H6:K6"/>
    <mergeCell ref="N6:Q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workbookViewId="0">
      <selection activeCell="B1" sqref="B1"/>
    </sheetView>
  </sheetViews>
  <sheetFormatPr defaultRowHeight="15" x14ac:dyDescent="0.25"/>
  <cols>
    <col min="1" max="1" width="30.140625" customWidth="1"/>
  </cols>
  <sheetData>
    <row r="1" spans="1:18" ht="20.25" x14ac:dyDescent="0.3">
      <c r="A1" s="1"/>
      <c r="B1" s="2" t="s">
        <v>17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20.25" x14ac:dyDescent="0.3">
      <c r="A3" s="3" t="s">
        <v>65</v>
      </c>
      <c r="B3" s="1"/>
      <c r="E3" s="13"/>
      <c r="F3" s="5" t="s">
        <v>0</v>
      </c>
      <c r="G3" s="5">
        <v>25</v>
      </c>
      <c r="H3" s="1" t="s">
        <v>13</v>
      </c>
      <c r="I3" s="1">
        <v>3</v>
      </c>
      <c r="J3" s="1"/>
      <c r="K3" s="1" t="s">
        <v>1</v>
      </c>
      <c r="L3" s="6">
        <f>(I3/G3)</f>
        <v>0.12</v>
      </c>
      <c r="M3" s="7" t="s">
        <v>2</v>
      </c>
      <c r="N3" s="7">
        <f>G3-I3+I4</f>
        <v>22</v>
      </c>
      <c r="O3" s="1"/>
      <c r="P3" s="1"/>
      <c r="Q3" s="1"/>
      <c r="R3" s="1"/>
    </row>
    <row r="4" spans="1:18" ht="15.75" x14ac:dyDescent="0.25">
      <c r="A4" s="1"/>
      <c r="B4" s="1"/>
      <c r="C4" s="1"/>
      <c r="D4" s="1"/>
      <c r="E4" s="1"/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15.75" x14ac:dyDescent="0.25">
      <c r="A6" s="1"/>
      <c r="B6" s="21" t="s">
        <v>3</v>
      </c>
      <c r="C6" s="21"/>
      <c r="D6" s="21"/>
      <c r="E6" s="21"/>
      <c r="F6" s="1"/>
      <c r="G6" s="15"/>
      <c r="H6" s="22" t="s">
        <v>4</v>
      </c>
      <c r="I6" s="22"/>
      <c r="J6" s="22"/>
      <c r="K6" s="22"/>
      <c r="L6" s="15"/>
      <c r="M6" s="1"/>
      <c r="N6" s="22" t="s">
        <v>6</v>
      </c>
      <c r="O6" s="22"/>
      <c r="P6" s="22"/>
      <c r="Q6" s="22"/>
      <c r="R6" s="1"/>
    </row>
    <row r="7" spans="1:18" ht="15.75" x14ac:dyDescent="0.25">
      <c r="A7" s="1"/>
      <c r="B7" s="13" t="s">
        <v>7</v>
      </c>
      <c r="C7" s="13"/>
      <c r="D7" s="13" t="s">
        <v>8</v>
      </c>
      <c r="E7" s="13"/>
      <c r="F7" s="1"/>
      <c r="G7" s="15"/>
      <c r="H7" s="13" t="s">
        <v>46</v>
      </c>
      <c r="I7" s="13"/>
      <c r="J7" s="13" t="s">
        <v>10</v>
      </c>
      <c r="K7" s="13"/>
      <c r="L7" s="13"/>
      <c r="M7" s="1"/>
      <c r="N7" s="13" t="s">
        <v>47</v>
      </c>
      <c r="O7" s="13"/>
      <c r="P7" s="13" t="s">
        <v>48</v>
      </c>
      <c r="Q7" s="13"/>
      <c r="R7" s="1"/>
    </row>
    <row r="8" spans="1:18" ht="15.75" x14ac:dyDescent="0.25">
      <c r="A8" s="1" t="s">
        <v>12</v>
      </c>
      <c r="B8" s="13">
        <v>1</v>
      </c>
      <c r="C8" s="11">
        <f>(B8/G3)</f>
        <v>0.04</v>
      </c>
      <c r="D8" s="13">
        <v>23</v>
      </c>
      <c r="E8" s="11">
        <f>(D8/$G$3)</f>
        <v>0.92</v>
      </c>
      <c r="F8" s="1"/>
      <c r="G8" s="13"/>
      <c r="H8" s="13">
        <v>19</v>
      </c>
      <c r="I8" s="11">
        <f>(H8/N3)</f>
        <v>0.86363636363636365</v>
      </c>
      <c r="J8" s="13">
        <v>3</v>
      </c>
      <c r="K8" s="11">
        <f>(J8/N3)</f>
        <v>0.13636363636363635</v>
      </c>
      <c r="L8" s="11"/>
      <c r="M8" s="1"/>
      <c r="N8" s="5"/>
      <c r="O8" s="8"/>
      <c r="P8" s="5"/>
      <c r="Q8" s="8"/>
      <c r="R8" s="1"/>
    </row>
    <row r="9" spans="1:18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5.75" x14ac:dyDescent="0.25">
      <c r="A11" s="1" t="s">
        <v>29</v>
      </c>
      <c r="B11" s="13">
        <v>1</v>
      </c>
      <c r="C11" s="11">
        <f>(B11/$G$3)</f>
        <v>0.04</v>
      </c>
      <c r="D11" s="13"/>
      <c r="E11" s="11">
        <f>(D11/$G$3)</f>
        <v>0</v>
      </c>
      <c r="F11" s="1"/>
      <c r="G11" s="13"/>
      <c r="H11" s="11"/>
      <c r="I11" s="13"/>
      <c r="J11" s="8"/>
      <c r="K11" s="13"/>
      <c r="L11" s="11"/>
      <c r="M11" s="1"/>
      <c r="N11" s="13"/>
      <c r="O11" s="8" t="str">
        <f>IF(N11&gt;0,((N11/K11)*100),"")</f>
        <v/>
      </c>
      <c r="P11" s="13"/>
      <c r="Q11" s="8" t="str">
        <f>IF(P11&lt;&gt;0,((P11/K11)*100),"")</f>
        <v/>
      </c>
      <c r="R11" s="1"/>
    </row>
    <row r="12" spans="1:18" ht="15.75" x14ac:dyDescent="0.25">
      <c r="A12" s="1" t="s">
        <v>27</v>
      </c>
      <c r="B12" s="14">
        <v>10</v>
      </c>
      <c r="C12" s="11">
        <f>(B12/$G$3)</f>
        <v>0.4</v>
      </c>
      <c r="D12" s="14">
        <v>11</v>
      </c>
      <c r="E12" s="11">
        <f>(D12/$G$3)</f>
        <v>0.44</v>
      </c>
      <c r="F12" s="1"/>
      <c r="G12" s="14"/>
      <c r="H12" s="11"/>
      <c r="I12" s="14"/>
      <c r="J12" s="8"/>
      <c r="K12" s="14"/>
      <c r="L12" s="11"/>
      <c r="M12" s="1"/>
      <c r="N12" s="14"/>
      <c r="O12" s="8"/>
      <c r="P12" s="14"/>
      <c r="Q12" s="8"/>
      <c r="R12" s="1"/>
    </row>
    <row r="13" spans="1:18" ht="15.75" x14ac:dyDescent="0.25">
      <c r="A13" s="1" t="s">
        <v>16</v>
      </c>
      <c r="B13" s="13">
        <v>7</v>
      </c>
      <c r="C13" s="11">
        <f t="shared" ref="C13:C21" si="0">(B13/$G$3)</f>
        <v>0.28000000000000003</v>
      </c>
      <c r="D13" s="13">
        <v>17</v>
      </c>
      <c r="E13" s="11">
        <f t="shared" ref="E13:E21" si="1">(D13/$G$3)</f>
        <v>0.68</v>
      </c>
      <c r="F13" s="1"/>
      <c r="G13" s="13"/>
      <c r="H13" s="11"/>
      <c r="I13" s="13"/>
      <c r="J13" s="8"/>
      <c r="K13" s="13"/>
      <c r="L13" s="11"/>
      <c r="M13" s="1"/>
      <c r="N13" s="13"/>
      <c r="O13" s="8" t="str">
        <f t="shared" ref="O13:O21" si="2">IF(N13&gt;0,((N13/K13)*100),"")</f>
        <v/>
      </c>
      <c r="P13" s="13"/>
      <c r="Q13" s="8" t="str">
        <f t="shared" ref="Q13:Q21" si="3">IF(P13&lt;&gt;0,((P13/K13)*100),"")</f>
        <v/>
      </c>
      <c r="R13" s="1"/>
    </row>
    <row r="14" spans="1:18" ht="15.75" x14ac:dyDescent="0.25">
      <c r="A14" s="1" t="s">
        <v>18</v>
      </c>
      <c r="B14" s="13">
        <v>9</v>
      </c>
      <c r="C14" s="11">
        <f t="shared" si="0"/>
        <v>0.36</v>
      </c>
      <c r="D14" s="13">
        <v>12</v>
      </c>
      <c r="E14" s="11">
        <f t="shared" si="1"/>
        <v>0.48</v>
      </c>
      <c r="F14" s="1"/>
      <c r="G14" s="13"/>
      <c r="H14" s="11"/>
      <c r="I14" s="13"/>
      <c r="J14" s="8"/>
      <c r="K14" s="13"/>
      <c r="L14" s="11"/>
      <c r="M14" s="1"/>
      <c r="N14" s="13"/>
      <c r="O14" s="8" t="str">
        <f t="shared" si="2"/>
        <v/>
      </c>
      <c r="P14" s="13"/>
      <c r="Q14" s="8" t="str">
        <f t="shared" si="3"/>
        <v/>
      </c>
      <c r="R14" s="1"/>
    </row>
    <row r="15" spans="1:18" ht="15.75" x14ac:dyDescent="0.25">
      <c r="A15" s="1" t="s">
        <v>19</v>
      </c>
      <c r="B15" s="13">
        <v>20</v>
      </c>
      <c r="C15" s="11">
        <f t="shared" si="0"/>
        <v>0.8</v>
      </c>
      <c r="D15" s="13">
        <v>0</v>
      </c>
      <c r="E15" s="11">
        <f t="shared" si="1"/>
        <v>0</v>
      </c>
      <c r="F15" s="1"/>
      <c r="G15" s="13"/>
      <c r="H15" s="11"/>
      <c r="I15" s="13"/>
      <c r="J15" s="8"/>
      <c r="K15" s="13"/>
      <c r="L15" s="11"/>
      <c r="M15" s="1"/>
      <c r="N15" s="13"/>
      <c r="O15" s="8" t="str">
        <f t="shared" si="2"/>
        <v/>
      </c>
      <c r="P15" s="13"/>
      <c r="Q15" s="8" t="str">
        <f t="shared" si="3"/>
        <v/>
      </c>
      <c r="R15" s="1"/>
    </row>
    <row r="16" spans="1:18" ht="15.75" x14ac:dyDescent="0.25">
      <c r="A16" s="1" t="s">
        <v>20</v>
      </c>
      <c r="B16" s="13">
        <v>6</v>
      </c>
      <c r="C16" s="11">
        <f t="shared" si="0"/>
        <v>0.24</v>
      </c>
      <c r="D16" s="13">
        <v>16</v>
      </c>
      <c r="E16" s="11">
        <f t="shared" si="1"/>
        <v>0.64</v>
      </c>
      <c r="F16" s="1"/>
      <c r="G16" s="13"/>
      <c r="H16" s="11"/>
      <c r="I16" s="13"/>
      <c r="J16" s="8"/>
      <c r="K16" s="13"/>
      <c r="L16" s="11"/>
      <c r="M16" s="1"/>
      <c r="N16" s="13"/>
      <c r="O16" s="8" t="str">
        <f t="shared" si="2"/>
        <v/>
      </c>
      <c r="P16" s="13"/>
      <c r="Q16" s="8" t="str">
        <f t="shared" si="3"/>
        <v/>
      </c>
      <c r="R16" s="1"/>
    </row>
    <row r="17" spans="1:18" ht="15.75" x14ac:dyDescent="0.25">
      <c r="A17" s="1" t="s">
        <v>41</v>
      </c>
      <c r="B17" s="13">
        <v>17</v>
      </c>
      <c r="C17" s="11">
        <f t="shared" si="0"/>
        <v>0.68</v>
      </c>
      <c r="D17" s="13">
        <v>8</v>
      </c>
      <c r="E17" s="11">
        <f t="shared" si="1"/>
        <v>0.32</v>
      </c>
      <c r="F17" s="1"/>
      <c r="G17" s="13"/>
      <c r="H17" s="11"/>
      <c r="I17" s="13"/>
      <c r="J17" s="8"/>
      <c r="K17" s="13"/>
      <c r="L17" s="11"/>
      <c r="M17" s="1"/>
      <c r="N17" s="13"/>
      <c r="O17" s="8" t="str">
        <f t="shared" si="2"/>
        <v/>
      </c>
      <c r="P17" s="13"/>
      <c r="Q17" s="8" t="str">
        <f t="shared" si="3"/>
        <v/>
      </c>
      <c r="R17" s="1"/>
    </row>
    <row r="18" spans="1:18" ht="15.75" x14ac:dyDescent="0.25">
      <c r="A18" s="1" t="s">
        <v>26</v>
      </c>
      <c r="B18" s="13">
        <v>20</v>
      </c>
      <c r="C18" s="11">
        <f t="shared" si="0"/>
        <v>0.8</v>
      </c>
      <c r="D18" s="13">
        <v>4</v>
      </c>
      <c r="E18" s="11">
        <f t="shared" si="1"/>
        <v>0.16</v>
      </c>
      <c r="F18" s="1"/>
      <c r="G18" s="13"/>
      <c r="H18" s="11"/>
      <c r="I18" s="13"/>
      <c r="J18" s="8"/>
      <c r="K18" s="13"/>
      <c r="L18" s="11"/>
      <c r="M18" s="1"/>
      <c r="N18" s="13"/>
      <c r="O18" s="8" t="str">
        <f t="shared" si="2"/>
        <v/>
      </c>
      <c r="P18" s="13"/>
      <c r="Q18" s="8" t="str">
        <f t="shared" si="3"/>
        <v/>
      </c>
      <c r="R18" s="1"/>
    </row>
    <row r="19" spans="1:18" ht="15.75" x14ac:dyDescent="0.25">
      <c r="A19" s="1" t="s">
        <v>37</v>
      </c>
      <c r="B19" s="13">
        <v>4</v>
      </c>
      <c r="C19" s="11">
        <f t="shared" si="0"/>
        <v>0.16</v>
      </c>
      <c r="D19" s="13">
        <v>13</v>
      </c>
      <c r="E19" s="11">
        <f t="shared" si="1"/>
        <v>0.52</v>
      </c>
      <c r="F19" s="1"/>
      <c r="G19" s="13"/>
      <c r="H19" s="11"/>
      <c r="I19" s="13"/>
      <c r="J19" s="8"/>
      <c r="K19" s="13"/>
      <c r="L19" s="11"/>
      <c r="M19" s="1"/>
      <c r="N19" s="13"/>
      <c r="O19" s="8" t="str">
        <f t="shared" si="2"/>
        <v/>
      </c>
      <c r="P19" s="13"/>
      <c r="Q19" s="8" t="str">
        <f t="shared" si="3"/>
        <v/>
      </c>
      <c r="R19" s="1"/>
    </row>
    <row r="20" spans="1:18" ht="15.75" x14ac:dyDescent="0.25">
      <c r="A20" s="1" t="s">
        <v>38</v>
      </c>
      <c r="B20" s="14">
        <v>19</v>
      </c>
      <c r="C20" s="11">
        <f t="shared" si="0"/>
        <v>0.76</v>
      </c>
      <c r="D20" s="14">
        <v>5</v>
      </c>
      <c r="E20" s="11">
        <f t="shared" si="1"/>
        <v>0.2</v>
      </c>
      <c r="F20" s="1"/>
      <c r="G20" s="14"/>
      <c r="H20" s="11"/>
      <c r="I20" s="14"/>
      <c r="J20" s="8"/>
      <c r="K20" s="14"/>
      <c r="L20" s="11"/>
      <c r="M20" s="1"/>
      <c r="N20" s="14"/>
      <c r="O20" s="8"/>
      <c r="P20" s="14"/>
      <c r="Q20" s="8"/>
      <c r="R20" s="1"/>
    </row>
    <row r="21" spans="1:18" ht="15.75" x14ac:dyDescent="0.25">
      <c r="A21" s="1" t="s">
        <v>35</v>
      </c>
      <c r="B21" s="13">
        <v>21</v>
      </c>
      <c r="C21" s="11">
        <f t="shared" si="0"/>
        <v>0.84</v>
      </c>
      <c r="D21" s="13">
        <v>0</v>
      </c>
      <c r="E21" s="11">
        <f t="shared" si="1"/>
        <v>0</v>
      </c>
      <c r="F21" s="1"/>
      <c r="G21" s="13"/>
      <c r="H21" s="11"/>
      <c r="I21" s="13"/>
      <c r="J21" s="8"/>
      <c r="K21" s="13"/>
      <c r="L21" s="11"/>
      <c r="M21" s="1"/>
      <c r="N21" s="13"/>
      <c r="O21" s="8" t="str">
        <f t="shared" si="2"/>
        <v/>
      </c>
      <c r="P21" s="13"/>
      <c r="Q21" s="8" t="str">
        <f t="shared" si="3"/>
        <v/>
      </c>
      <c r="R21" s="1"/>
    </row>
  </sheetData>
  <mergeCells count="3">
    <mergeCell ref="B6:E6"/>
    <mergeCell ref="H6:K6"/>
    <mergeCell ref="N6:Q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workbookViewId="0">
      <selection activeCell="N4" sqref="N4"/>
    </sheetView>
  </sheetViews>
  <sheetFormatPr defaultRowHeight="15" x14ac:dyDescent="0.25"/>
  <cols>
    <col min="1" max="1" width="27.42578125" customWidth="1"/>
    <col min="3" max="3" width="10.28515625" bestFit="1" customWidth="1"/>
  </cols>
  <sheetData>
    <row r="1" spans="1:18" ht="20.25" x14ac:dyDescent="0.3">
      <c r="A1" s="1"/>
      <c r="B1" s="2" t="s">
        <v>17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20.25" x14ac:dyDescent="0.3">
      <c r="A3" s="3" t="s">
        <v>66</v>
      </c>
      <c r="B3" s="1"/>
      <c r="E3" s="13"/>
      <c r="F3" s="5" t="s">
        <v>0</v>
      </c>
      <c r="G3" s="5">
        <v>15</v>
      </c>
      <c r="H3" s="1" t="s">
        <v>13</v>
      </c>
      <c r="I3" s="1">
        <v>2</v>
      </c>
      <c r="J3" s="1"/>
      <c r="K3" s="1" t="s">
        <v>1</v>
      </c>
      <c r="L3" s="6">
        <f>(I3/G3)</f>
        <v>0.13333333333333333</v>
      </c>
      <c r="M3" s="7" t="s">
        <v>2</v>
      </c>
      <c r="N3" s="7">
        <f>G3-I3+I4</f>
        <v>13</v>
      </c>
      <c r="O3" s="1"/>
      <c r="P3" s="1"/>
      <c r="Q3" s="1"/>
      <c r="R3" s="1"/>
    </row>
    <row r="4" spans="1:18" ht="15.75" x14ac:dyDescent="0.25">
      <c r="A4" s="1"/>
      <c r="B4" s="1"/>
      <c r="C4" s="1"/>
      <c r="D4" s="1"/>
      <c r="E4" s="1"/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15.75" x14ac:dyDescent="0.25">
      <c r="A6" s="1"/>
      <c r="B6" s="21" t="s">
        <v>3</v>
      </c>
      <c r="C6" s="21"/>
      <c r="D6" s="21"/>
      <c r="E6" s="21"/>
      <c r="F6" s="1"/>
      <c r="G6" s="15"/>
      <c r="H6" s="22" t="s">
        <v>4</v>
      </c>
      <c r="I6" s="22"/>
      <c r="J6" s="22"/>
      <c r="K6" s="22"/>
      <c r="L6" s="15"/>
      <c r="M6" s="1"/>
      <c r="N6" s="22" t="s">
        <v>6</v>
      </c>
      <c r="O6" s="22"/>
      <c r="P6" s="22"/>
      <c r="Q6" s="22"/>
      <c r="R6" s="1"/>
    </row>
    <row r="7" spans="1:18" ht="15.75" x14ac:dyDescent="0.25">
      <c r="A7" s="1"/>
      <c r="B7" s="13" t="s">
        <v>7</v>
      </c>
      <c r="C7" s="13"/>
      <c r="D7" s="13" t="s">
        <v>8</v>
      </c>
      <c r="E7" s="13"/>
      <c r="F7" s="1"/>
      <c r="G7" s="15"/>
      <c r="H7" s="13" t="s">
        <v>46</v>
      </c>
      <c r="I7" s="13"/>
      <c r="J7" s="13" t="s">
        <v>10</v>
      </c>
      <c r="K7" s="13"/>
      <c r="L7" s="13"/>
      <c r="M7" s="1"/>
      <c r="N7" s="13" t="s">
        <v>47</v>
      </c>
      <c r="O7" s="13"/>
      <c r="P7" s="13" t="s">
        <v>48</v>
      </c>
      <c r="Q7" s="13"/>
      <c r="R7" s="1"/>
    </row>
    <row r="8" spans="1:18" ht="15.75" x14ac:dyDescent="0.25">
      <c r="A8" s="1" t="s">
        <v>12</v>
      </c>
      <c r="B8" s="13">
        <v>3</v>
      </c>
      <c r="C8" s="11">
        <f>(B8/G3)</f>
        <v>0.2</v>
      </c>
      <c r="D8" s="13">
        <v>12</v>
      </c>
      <c r="E8" s="11">
        <f>(D8/$G$3)</f>
        <v>0.8</v>
      </c>
      <c r="F8" s="1"/>
      <c r="G8" s="13"/>
      <c r="H8" s="13">
        <v>11</v>
      </c>
      <c r="I8" s="11">
        <f>(H8/N3)</f>
        <v>0.84615384615384615</v>
      </c>
      <c r="J8" s="13">
        <v>2</v>
      </c>
      <c r="K8" s="11">
        <f>(J8/N3)</f>
        <v>0.15384615384615385</v>
      </c>
      <c r="L8" s="11"/>
      <c r="M8" s="1"/>
      <c r="N8" s="5"/>
      <c r="O8" s="8"/>
      <c r="P8" s="5"/>
      <c r="Q8" s="8"/>
      <c r="R8" s="1"/>
    </row>
    <row r="9" spans="1:18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5.75" x14ac:dyDescent="0.25">
      <c r="A11" s="1" t="s">
        <v>16</v>
      </c>
      <c r="B11" s="13">
        <v>5</v>
      </c>
      <c r="C11" s="11">
        <f t="shared" ref="C11:C19" si="0">(B11/$G$3)</f>
        <v>0.33333333333333331</v>
      </c>
      <c r="D11" s="13">
        <v>10</v>
      </c>
      <c r="E11" s="11">
        <f t="shared" ref="E11:E19" si="1">(D11/$G$3)</f>
        <v>0.66666666666666663</v>
      </c>
      <c r="F11" s="1"/>
      <c r="G11" s="13"/>
      <c r="H11" s="11"/>
      <c r="I11" s="13"/>
      <c r="J11" s="8"/>
      <c r="K11" s="13"/>
      <c r="L11" s="11"/>
      <c r="M11" s="1"/>
      <c r="N11" s="13"/>
      <c r="O11" s="8" t="str">
        <f t="shared" ref="O11:O19" si="2">IF(N11&gt;0,((N11/K11)*100),"")</f>
        <v/>
      </c>
      <c r="P11" s="13"/>
      <c r="Q11" s="8" t="str">
        <f t="shared" ref="Q11:Q19" si="3">IF(P11&lt;&gt;0,((P11/K11)*100),"")</f>
        <v/>
      </c>
      <c r="R11" s="1"/>
    </row>
    <row r="12" spans="1:18" ht="15.75" x14ac:dyDescent="0.25">
      <c r="A12" s="1" t="s">
        <v>18</v>
      </c>
      <c r="B12" s="13">
        <v>11</v>
      </c>
      <c r="C12" s="11">
        <f t="shared" si="0"/>
        <v>0.73333333333333328</v>
      </c>
      <c r="D12" s="13">
        <v>4</v>
      </c>
      <c r="E12" s="11">
        <f t="shared" si="1"/>
        <v>0.26666666666666666</v>
      </c>
      <c r="F12" s="1"/>
      <c r="G12" s="13"/>
      <c r="H12" s="11"/>
      <c r="I12" s="13"/>
      <c r="J12" s="8"/>
      <c r="K12" s="13"/>
      <c r="L12" s="11"/>
      <c r="M12" s="1"/>
      <c r="N12" s="13"/>
      <c r="O12" s="8" t="str">
        <f t="shared" si="2"/>
        <v/>
      </c>
      <c r="P12" s="13"/>
      <c r="Q12" s="8" t="str">
        <f t="shared" si="3"/>
        <v/>
      </c>
      <c r="R12" s="1"/>
    </row>
    <row r="13" spans="1:18" ht="15.75" x14ac:dyDescent="0.25">
      <c r="A13" s="1" t="s">
        <v>19</v>
      </c>
      <c r="B13" s="13">
        <v>6</v>
      </c>
      <c r="C13" s="11">
        <f t="shared" si="0"/>
        <v>0.4</v>
      </c>
      <c r="D13" s="13">
        <v>9</v>
      </c>
      <c r="E13" s="11">
        <f t="shared" si="1"/>
        <v>0.6</v>
      </c>
      <c r="F13" s="1"/>
      <c r="G13" s="13"/>
      <c r="H13" s="11"/>
      <c r="I13" s="13"/>
      <c r="J13" s="8"/>
      <c r="K13" s="13"/>
      <c r="L13" s="11"/>
      <c r="M13" s="1"/>
      <c r="N13" s="13"/>
      <c r="O13" s="8" t="str">
        <f t="shared" si="2"/>
        <v/>
      </c>
      <c r="P13" s="13"/>
      <c r="Q13" s="8" t="str">
        <f t="shared" si="3"/>
        <v/>
      </c>
      <c r="R13" s="1"/>
    </row>
    <row r="14" spans="1:18" ht="15.75" x14ac:dyDescent="0.25">
      <c r="A14" s="1" t="s">
        <v>20</v>
      </c>
      <c r="B14" s="13">
        <v>6</v>
      </c>
      <c r="C14" s="11">
        <f t="shared" si="0"/>
        <v>0.4</v>
      </c>
      <c r="D14" s="13">
        <v>9</v>
      </c>
      <c r="E14" s="11">
        <f t="shared" si="1"/>
        <v>0.6</v>
      </c>
      <c r="F14" s="1"/>
      <c r="G14" s="13"/>
      <c r="H14" s="11"/>
      <c r="I14" s="13"/>
      <c r="J14" s="8"/>
      <c r="K14" s="13"/>
      <c r="L14" s="11"/>
      <c r="M14" s="1"/>
      <c r="N14" s="13"/>
      <c r="O14" s="8" t="str">
        <f t="shared" si="2"/>
        <v/>
      </c>
      <c r="P14" s="13"/>
      <c r="Q14" s="8" t="str">
        <f t="shared" si="3"/>
        <v/>
      </c>
      <c r="R14" s="1"/>
    </row>
    <row r="15" spans="1:18" ht="15.75" x14ac:dyDescent="0.25">
      <c r="A15" s="1" t="s">
        <v>41</v>
      </c>
      <c r="B15" s="13">
        <v>15</v>
      </c>
      <c r="C15" s="11">
        <f t="shared" si="0"/>
        <v>1</v>
      </c>
      <c r="D15" s="13">
        <v>0</v>
      </c>
      <c r="E15" s="11">
        <f t="shared" si="1"/>
        <v>0</v>
      </c>
      <c r="F15" s="1"/>
      <c r="G15" s="13"/>
      <c r="H15" s="11"/>
      <c r="I15" s="13"/>
      <c r="J15" s="8"/>
      <c r="K15" s="13"/>
      <c r="L15" s="11"/>
      <c r="M15" s="1"/>
      <c r="N15" s="13"/>
      <c r="O15" s="8" t="str">
        <f t="shared" si="2"/>
        <v/>
      </c>
      <c r="P15" s="13"/>
      <c r="Q15" s="8" t="str">
        <f t="shared" si="3"/>
        <v/>
      </c>
      <c r="R15" s="1"/>
    </row>
    <row r="16" spans="1:18" ht="15.75" x14ac:dyDescent="0.25">
      <c r="A16" s="1" t="s">
        <v>26</v>
      </c>
      <c r="B16" s="13">
        <v>6</v>
      </c>
      <c r="C16" s="11">
        <f t="shared" si="0"/>
        <v>0.4</v>
      </c>
      <c r="D16" s="13">
        <v>9</v>
      </c>
      <c r="E16" s="11">
        <f t="shared" si="1"/>
        <v>0.6</v>
      </c>
      <c r="F16" s="1"/>
      <c r="G16" s="13"/>
      <c r="H16" s="11"/>
      <c r="I16" s="13"/>
      <c r="J16" s="8"/>
      <c r="K16" s="13"/>
      <c r="L16" s="11"/>
      <c r="M16" s="1"/>
      <c r="N16" s="13"/>
      <c r="O16" s="8" t="str">
        <f t="shared" si="2"/>
        <v/>
      </c>
      <c r="P16" s="13"/>
      <c r="Q16" s="8" t="str">
        <f t="shared" si="3"/>
        <v/>
      </c>
      <c r="R16" s="1"/>
    </row>
    <row r="17" spans="1:18" ht="15.75" x14ac:dyDescent="0.25">
      <c r="A17" s="1" t="s">
        <v>27</v>
      </c>
      <c r="B17" s="14">
        <v>9</v>
      </c>
      <c r="C17" s="11">
        <f t="shared" si="0"/>
        <v>0.6</v>
      </c>
      <c r="D17" s="14">
        <v>6</v>
      </c>
      <c r="E17" s="11">
        <f t="shared" si="1"/>
        <v>0.4</v>
      </c>
      <c r="F17" s="1"/>
      <c r="G17" s="14"/>
      <c r="H17" s="11"/>
      <c r="I17" s="14"/>
      <c r="J17" s="8"/>
      <c r="K17" s="14"/>
      <c r="L17" s="11"/>
      <c r="M17" s="1"/>
      <c r="N17" s="14"/>
      <c r="O17" s="8"/>
      <c r="P17" s="14"/>
      <c r="Q17" s="8"/>
      <c r="R17" s="1"/>
    </row>
    <row r="18" spans="1:18" ht="15.75" x14ac:dyDescent="0.25">
      <c r="A18" s="1" t="s">
        <v>21</v>
      </c>
      <c r="B18" s="13">
        <v>9</v>
      </c>
      <c r="C18" s="11">
        <f t="shared" si="0"/>
        <v>0.6</v>
      </c>
      <c r="D18" s="13">
        <v>6</v>
      </c>
      <c r="E18" s="11">
        <f t="shared" si="1"/>
        <v>0.4</v>
      </c>
      <c r="F18" s="1"/>
      <c r="G18" s="13"/>
      <c r="H18" s="11"/>
      <c r="I18" s="13"/>
      <c r="J18" s="8"/>
      <c r="K18" s="13"/>
      <c r="L18" s="11"/>
      <c r="M18" s="1"/>
      <c r="N18" s="13"/>
      <c r="O18" s="8" t="str">
        <f t="shared" si="2"/>
        <v/>
      </c>
      <c r="P18" s="13"/>
      <c r="Q18" s="8" t="str">
        <f t="shared" si="3"/>
        <v/>
      </c>
      <c r="R18" s="1"/>
    </row>
    <row r="19" spans="1:18" ht="15.75" x14ac:dyDescent="0.25">
      <c r="A19" s="1" t="s">
        <v>35</v>
      </c>
      <c r="B19" s="13">
        <v>15</v>
      </c>
      <c r="C19" s="11">
        <f t="shared" si="0"/>
        <v>1</v>
      </c>
      <c r="D19" s="13">
        <v>0</v>
      </c>
      <c r="E19" s="11">
        <f t="shared" si="1"/>
        <v>0</v>
      </c>
      <c r="F19" s="1"/>
      <c r="G19" s="13"/>
      <c r="H19" s="11"/>
      <c r="I19" s="13"/>
      <c r="J19" s="8"/>
      <c r="K19" s="13"/>
      <c r="L19" s="11"/>
      <c r="M19" s="1"/>
      <c r="N19" s="13"/>
      <c r="O19" s="8" t="str">
        <f t="shared" si="2"/>
        <v/>
      </c>
      <c r="P19" s="13"/>
      <c r="Q19" s="8" t="str">
        <f t="shared" si="3"/>
        <v/>
      </c>
      <c r="R19" s="1"/>
    </row>
  </sheetData>
  <mergeCells count="3">
    <mergeCell ref="B6:E6"/>
    <mergeCell ref="H6:K6"/>
    <mergeCell ref="N6:Q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tabSelected="1" workbookViewId="0"/>
  </sheetViews>
  <sheetFormatPr defaultRowHeight="15" x14ac:dyDescent="0.25"/>
  <cols>
    <col min="1" max="1" width="16.42578125" customWidth="1"/>
    <col min="2" max="2" width="13.140625" customWidth="1"/>
    <col min="4" max="4" width="13.85546875" customWidth="1"/>
    <col min="7" max="7" width="10.42578125" customWidth="1"/>
    <col min="9" max="9" width="15.28515625" customWidth="1"/>
    <col min="12" max="12" width="10.28515625" customWidth="1"/>
    <col min="14" max="14" width="14.42578125" customWidth="1"/>
    <col min="16" max="16" width="15.28515625" customWidth="1"/>
    <col min="19" max="19" width="10.5703125" customWidth="1"/>
    <col min="21" max="21" width="14.140625" customWidth="1"/>
  </cols>
  <sheetData>
    <row r="1" spans="1:22" ht="20.25" x14ac:dyDescent="0.3">
      <c r="A1" s="1"/>
      <c r="B1" s="2" t="s">
        <v>69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49</v>
      </c>
      <c r="B3" s="1"/>
      <c r="E3" s="13"/>
      <c r="F3" s="5" t="s">
        <v>0</v>
      </c>
      <c r="G3" s="5">
        <v>116</v>
      </c>
      <c r="H3" s="1" t="s">
        <v>13</v>
      </c>
      <c r="I3" s="13">
        <v>8</v>
      </c>
      <c r="J3" s="1" t="s">
        <v>1</v>
      </c>
      <c r="K3" s="6">
        <f>I3/G3</f>
        <v>6.8965517241379309E-2</v>
      </c>
      <c r="L3" s="7" t="s">
        <v>2</v>
      </c>
      <c r="M3" s="7">
        <v>110</v>
      </c>
      <c r="N3" s="13"/>
      <c r="O3" s="1"/>
      <c r="P3" s="1"/>
      <c r="Q3" s="1"/>
      <c r="R3" s="1"/>
      <c r="S3" s="1"/>
      <c r="T3" s="1"/>
      <c r="U3" s="1"/>
      <c r="V3" s="1"/>
    </row>
    <row r="4" spans="1:22" ht="20.25" x14ac:dyDescent="0.3">
      <c r="A4" s="3"/>
      <c r="B4" s="1"/>
      <c r="E4" s="13"/>
      <c r="F4" s="5"/>
      <c r="G4" s="5"/>
      <c r="H4" s="1" t="s">
        <v>14</v>
      </c>
      <c r="I4" s="13">
        <v>2</v>
      </c>
      <c r="J4" s="13"/>
      <c r="K4" s="13"/>
      <c r="L4" s="13"/>
      <c r="M4" s="13"/>
      <c r="N4" s="13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21" t="s">
        <v>3</v>
      </c>
      <c r="C6" s="21"/>
      <c r="D6" s="21"/>
      <c r="E6" s="21"/>
      <c r="F6" s="1"/>
      <c r="G6" s="22" t="s">
        <v>4</v>
      </c>
      <c r="H6" s="22"/>
      <c r="I6" s="22"/>
      <c r="J6" s="22"/>
      <c r="K6" s="22"/>
      <c r="L6" s="22"/>
      <c r="M6" s="1"/>
      <c r="N6" s="21" t="s">
        <v>5</v>
      </c>
      <c r="O6" s="21"/>
      <c r="P6" s="21"/>
      <c r="Q6" s="21"/>
      <c r="R6" s="1"/>
      <c r="S6" s="22" t="s">
        <v>6</v>
      </c>
      <c r="T6" s="22"/>
      <c r="U6" s="22"/>
      <c r="V6" s="22"/>
    </row>
    <row r="7" spans="1:22" ht="15.75" x14ac:dyDescent="0.25">
      <c r="A7" s="1"/>
      <c r="B7" s="13" t="s">
        <v>7</v>
      </c>
      <c r="C7" s="13" t="s">
        <v>45</v>
      </c>
      <c r="D7" s="13" t="s">
        <v>8</v>
      </c>
      <c r="E7" s="13" t="s">
        <v>45</v>
      </c>
      <c r="F7" s="1"/>
      <c r="G7" s="13" t="s">
        <v>9</v>
      </c>
      <c r="H7" s="13" t="s">
        <v>45</v>
      </c>
      <c r="I7" s="13" t="s">
        <v>10</v>
      </c>
      <c r="J7" s="13" t="s">
        <v>45</v>
      </c>
      <c r="K7" s="13" t="s">
        <v>11</v>
      </c>
      <c r="L7" s="13" t="s">
        <v>45</v>
      </c>
      <c r="M7" s="1"/>
      <c r="N7" s="13" t="s">
        <v>9</v>
      </c>
      <c r="O7" s="13" t="s">
        <v>45</v>
      </c>
      <c r="P7" s="13" t="s">
        <v>10</v>
      </c>
      <c r="Q7" s="13" t="s">
        <v>45</v>
      </c>
      <c r="R7" s="1"/>
      <c r="S7" s="13" t="s">
        <v>9</v>
      </c>
      <c r="T7" s="13" t="s">
        <v>45</v>
      </c>
      <c r="U7" s="13" t="s">
        <v>10</v>
      </c>
      <c r="V7" s="13" t="s">
        <v>45</v>
      </c>
    </row>
    <row r="8" spans="1:22" ht="15.75" x14ac:dyDescent="0.25">
      <c r="A8" s="1" t="s">
        <v>12</v>
      </c>
      <c r="B8" s="13">
        <v>28</v>
      </c>
      <c r="C8" s="8">
        <f>((B8/G3)*100)</f>
        <v>24.137931034482758</v>
      </c>
      <c r="D8" s="13">
        <v>84</v>
      </c>
      <c r="E8" s="8">
        <f>((D8/G3)*100)</f>
        <v>72.41379310344827</v>
      </c>
      <c r="F8" s="1"/>
      <c r="G8" s="13">
        <v>68</v>
      </c>
      <c r="H8" s="8">
        <f>((G8/M3)*100)</f>
        <v>61.818181818181813</v>
      </c>
      <c r="I8" s="13">
        <v>14</v>
      </c>
      <c r="J8" s="8">
        <f>((I8/M3)*100)</f>
        <v>12.727272727272727</v>
      </c>
      <c r="K8" s="13">
        <v>28</v>
      </c>
      <c r="L8" s="8">
        <f>((K8/M3)*100)</f>
        <v>25.454545454545453</v>
      </c>
      <c r="M8" s="1"/>
      <c r="N8" s="13">
        <v>24</v>
      </c>
      <c r="O8" s="8">
        <f>((N8/K8)*100)</f>
        <v>85.714285714285708</v>
      </c>
      <c r="P8" s="13">
        <v>2</v>
      </c>
      <c r="Q8" s="8">
        <f>((P8/K8)*100)</f>
        <v>7.1428571428571423</v>
      </c>
      <c r="R8" s="1"/>
      <c r="S8" s="5">
        <v>92</v>
      </c>
      <c r="T8" s="8">
        <f>((S8/M3)*100)</f>
        <v>83.636363636363626</v>
      </c>
      <c r="U8" s="5">
        <v>16</v>
      </c>
      <c r="V8" s="8">
        <f>((U8/M3)*100)</f>
        <v>14.545454545454545</v>
      </c>
    </row>
    <row r="12" spans="1:22" ht="20.25" x14ac:dyDescent="0.3">
      <c r="A12" s="3" t="s">
        <v>50</v>
      </c>
      <c r="B12" s="1"/>
      <c r="E12" s="13"/>
      <c r="F12" s="5" t="s">
        <v>0</v>
      </c>
      <c r="G12" s="5">
        <v>116</v>
      </c>
      <c r="H12" s="1" t="s">
        <v>13</v>
      </c>
      <c r="I12" s="13">
        <v>8</v>
      </c>
      <c r="J12" s="1" t="s">
        <v>1</v>
      </c>
      <c r="K12" s="6">
        <f>I12/G12</f>
        <v>6.8965517241379309E-2</v>
      </c>
      <c r="L12" s="7" t="s">
        <v>2</v>
      </c>
      <c r="M12" s="13">
        <v>110</v>
      </c>
      <c r="N12" s="13"/>
      <c r="O12" s="13"/>
      <c r="P12" s="13"/>
      <c r="Q12" s="1"/>
      <c r="R12" s="13"/>
      <c r="S12" s="13"/>
      <c r="T12" s="1"/>
      <c r="U12" s="1"/>
      <c r="V12" s="1"/>
    </row>
    <row r="13" spans="1:22" ht="20.25" x14ac:dyDescent="0.3">
      <c r="A13" s="3"/>
      <c r="B13" s="1"/>
      <c r="E13" s="13"/>
      <c r="F13" s="5"/>
      <c r="G13" s="5"/>
      <c r="H13" s="1" t="s">
        <v>14</v>
      </c>
      <c r="I13" s="13">
        <v>2</v>
      </c>
      <c r="J13" s="13"/>
      <c r="L13" s="13"/>
      <c r="M13" s="13"/>
      <c r="N13" s="13"/>
      <c r="O13" s="13"/>
      <c r="P13" s="13"/>
      <c r="Q13" s="1"/>
      <c r="R13" s="13"/>
      <c r="S13" s="13"/>
      <c r="T13" s="1"/>
      <c r="U13" s="1"/>
      <c r="V13" s="1"/>
    </row>
    <row r="14" spans="1:22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5.75" x14ac:dyDescent="0.25">
      <c r="A15" s="1"/>
      <c r="B15" s="21" t="s">
        <v>3</v>
      </c>
      <c r="C15" s="21"/>
      <c r="D15" s="21"/>
      <c r="E15" s="21"/>
      <c r="F15" s="1"/>
      <c r="G15" s="22" t="s">
        <v>4</v>
      </c>
      <c r="H15" s="22"/>
      <c r="I15" s="22"/>
      <c r="J15" s="22"/>
      <c r="K15" s="22"/>
      <c r="L15" s="22"/>
      <c r="M15" s="1"/>
      <c r="N15" s="21" t="s">
        <v>5</v>
      </c>
      <c r="O15" s="21"/>
      <c r="P15" s="21"/>
      <c r="Q15" s="21"/>
      <c r="R15" s="1"/>
      <c r="S15" s="22" t="s">
        <v>6</v>
      </c>
      <c r="T15" s="22"/>
      <c r="U15" s="22"/>
      <c r="V15" s="22"/>
    </row>
    <row r="16" spans="1:22" ht="15.75" x14ac:dyDescent="0.25">
      <c r="A16" s="1"/>
      <c r="B16" s="13" t="s">
        <v>7</v>
      </c>
      <c r="C16" s="13" t="s">
        <v>45</v>
      </c>
      <c r="D16" s="13" t="s">
        <v>8</v>
      </c>
      <c r="E16" s="13" t="s">
        <v>45</v>
      </c>
      <c r="F16" s="1"/>
      <c r="G16" s="13" t="s">
        <v>9</v>
      </c>
      <c r="H16" s="13" t="s">
        <v>45</v>
      </c>
      <c r="I16" s="13" t="s">
        <v>10</v>
      </c>
      <c r="J16" s="13" t="s">
        <v>45</v>
      </c>
      <c r="K16" s="13" t="s">
        <v>11</v>
      </c>
      <c r="L16" s="13" t="s">
        <v>45</v>
      </c>
      <c r="M16" s="1"/>
      <c r="N16" s="13" t="s">
        <v>9</v>
      </c>
      <c r="O16" s="13" t="s">
        <v>45</v>
      </c>
      <c r="P16" s="13" t="s">
        <v>10</v>
      </c>
      <c r="Q16" s="13" t="s">
        <v>45</v>
      </c>
      <c r="R16" s="1"/>
      <c r="S16" s="13" t="s">
        <v>9</v>
      </c>
      <c r="T16" s="13" t="s">
        <v>45</v>
      </c>
      <c r="U16" s="13" t="s">
        <v>10</v>
      </c>
      <c r="V16" s="13" t="s">
        <v>45</v>
      </c>
    </row>
    <row r="17" spans="1:22" ht="15.75" x14ac:dyDescent="0.25">
      <c r="A17" s="1" t="s">
        <v>12</v>
      </c>
      <c r="B17" s="13">
        <v>18</v>
      </c>
      <c r="C17" s="8">
        <f>((B17/G12)*100)</f>
        <v>15.517241379310345</v>
      </c>
      <c r="D17" s="13">
        <v>94</v>
      </c>
      <c r="E17" s="8">
        <f>((D17/G12)*100)</f>
        <v>81.034482758620683</v>
      </c>
      <c r="F17" s="1"/>
      <c r="G17" s="13">
        <v>59</v>
      </c>
      <c r="H17" s="8">
        <f>((G17/M12)*100)</f>
        <v>53.63636363636364</v>
      </c>
      <c r="I17" s="13">
        <v>11</v>
      </c>
      <c r="J17" s="8">
        <f>((I17/M12)*100)</f>
        <v>10</v>
      </c>
      <c r="K17" s="13">
        <v>40</v>
      </c>
      <c r="L17" s="8">
        <f>((K17/M12)*100)</f>
        <v>36.363636363636367</v>
      </c>
      <c r="M17" s="1"/>
      <c r="N17" s="13">
        <v>37</v>
      </c>
      <c r="O17" s="8">
        <f>((N17/K17)*100)</f>
        <v>92.5</v>
      </c>
      <c r="P17" s="13">
        <v>3</v>
      </c>
      <c r="Q17" s="8">
        <f>((P17/K17)*100)</f>
        <v>7.5</v>
      </c>
      <c r="R17" s="1"/>
      <c r="S17" s="5">
        <v>96</v>
      </c>
      <c r="T17" s="8">
        <f>((S17/M12)*100)</f>
        <v>87.272727272727266</v>
      </c>
      <c r="U17" s="5">
        <v>14</v>
      </c>
      <c r="V17" s="8">
        <f>((U17/M12)*100)</f>
        <v>12.727272727272727</v>
      </c>
    </row>
    <row r="21" spans="1:22" ht="20.25" x14ac:dyDescent="0.3">
      <c r="A21" s="3" t="s">
        <v>51</v>
      </c>
      <c r="B21" s="1"/>
      <c r="E21" s="13"/>
      <c r="F21" s="5" t="s">
        <v>0</v>
      </c>
      <c r="G21" s="5">
        <v>86</v>
      </c>
      <c r="H21" s="1" t="s">
        <v>13</v>
      </c>
      <c r="I21" s="13">
        <v>7</v>
      </c>
      <c r="J21" s="1" t="s">
        <v>1</v>
      </c>
      <c r="K21" s="6">
        <f>I21/G21</f>
        <v>8.1395348837209308E-2</v>
      </c>
      <c r="L21" s="7" t="s">
        <v>2</v>
      </c>
      <c r="M21" s="1">
        <v>79</v>
      </c>
    </row>
    <row r="22" spans="1:22" ht="20.25" x14ac:dyDescent="0.3">
      <c r="A22" s="3"/>
      <c r="B22" s="1"/>
      <c r="E22" s="13"/>
      <c r="F22" s="5"/>
      <c r="G22" s="5"/>
      <c r="H22" s="1" t="s">
        <v>14</v>
      </c>
      <c r="I22" s="13"/>
      <c r="J22" s="13"/>
    </row>
    <row r="23" spans="1:22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22" ht="15.75" x14ac:dyDescent="0.25">
      <c r="A24" s="1"/>
      <c r="B24" s="21" t="s">
        <v>3</v>
      </c>
      <c r="C24" s="21"/>
      <c r="D24" s="21"/>
      <c r="E24" s="21"/>
      <c r="F24" s="1"/>
      <c r="G24" s="22" t="s">
        <v>4</v>
      </c>
      <c r="H24" s="22"/>
      <c r="I24" s="22"/>
      <c r="J24" s="22"/>
      <c r="L24" s="22" t="s">
        <v>52</v>
      </c>
      <c r="M24" s="22"/>
      <c r="N24" s="22"/>
      <c r="O24" s="22"/>
    </row>
    <row r="25" spans="1:22" ht="15.75" x14ac:dyDescent="0.25">
      <c r="A25" s="1"/>
      <c r="B25" s="13" t="s">
        <v>7</v>
      </c>
      <c r="C25" s="13" t="s">
        <v>45</v>
      </c>
      <c r="D25" s="13" t="s">
        <v>8</v>
      </c>
      <c r="E25" s="13" t="s">
        <v>45</v>
      </c>
      <c r="F25" s="1"/>
      <c r="G25" s="13" t="s">
        <v>46</v>
      </c>
      <c r="H25" s="13" t="s">
        <v>45</v>
      </c>
      <c r="I25" s="13" t="s">
        <v>10</v>
      </c>
      <c r="J25" s="13" t="s">
        <v>45</v>
      </c>
      <c r="L25" s="13" t="s">
        <v>47</v>
      </c>
      <c r="M25" s="13" t="s">
        <v>45</v>
      </c>
      <c r="N25" s="13" t="s">
        <v>48</v>
      </c>
      <c r="O25" s="13" t="s">
        <v>45</v>
      </c>
    </row>
    <row r="26" spans="1:22" ht="15.75" x14ac:dyDescent="0.25">
      <c r="A26" s="1" t="s">
        <v>12</v>
      </c>
      <c r="B26" s="13">
        <v>8</v>
      </c>
      <c r="C26" s="8">
        <f>((B26/G21)*100)</f>
        <v>9.3023255813953494</v>
      </c>
      <c r="D26" s="13">
        <v>77</v>
      </c>
      <c r="E26" s="8">
        <f>((D26/G21)*100)</f>
        <v>89.534883720930239</v>
      </c>
      <c r="F26" s="1"/>
      <c r="G26" s="13">
        <v>68</v>
      </c>
      <c r="H26" s="8">
        <f>((G26/M21)*100)</f>
        <v>86.075949367088612</v>
      </c>
      <c r="I26" s="13">
        <v>13</v>
      </c>
      <c r="J26" s="8">
        <f>((I26/M21)*100)</f>
        <v>16.455696202531644</v>
      </c>
      <c r="L26" s="5"/>
      <c r="M26" s="8">
        <f>((L26/G26)*100)</f>
        <v>0</v>
      </c>
      <c r="N26" s="5"/>
      <c r="O26" s="8">
        <f>((N26/G26)*100)</f>
        <v>0</v>
      </c>
    </row>
    <row r="27" spans="1:22" ht="15.75" x14ac:dyDescent="0.25">
      <c r="A27" s="1"/>
      <c r="B27" s="1"/>
      <c r="C27" s="1"/>
      <c r="D27" s="1"/>
      <c r="E27" s="1"/>
      <c r="F27" s="1"/>
      <c r="G27" s="13"/>
      <c r="H27" s="8"/>
      <c r="I27" s="13"/>
      <c r="J27" s="8"/>
      <c r="L27" s="5"/>
      <c r="M27" s="8"/>
      <c r="N27" s="5"/>
      <c r="O27" s="8"/>
    </row>
    <row r="30" spans="1:22" ht="20.25" x14ac:dyDescent="0.3">
      <c r="A30" s="3" t="s">
        <v>53</v>
      </c>
      <c r="B30" s="1"/>
      <c r="E30" s="13"/>
      <c r="F30" s="5" t="s">
        <v>0</v>
      </c>
      <c r="G30" s="5">
        <f>G3+G12+G21</f>
        <v>318</v>
      </c>
      <c r="H30" s="1" t="s">
        <v>13</v>
      </c>
      <c r="I30" s="13">
        <f>I3+I12+I21</f>
        <v>23</v>
      </c>
      <c r="J30" s="1" t="s">
        <v>1</v>
      </c>
      <c r="K30" s="6">
        <f>I30/G30</f>
        <v>7.2327044025157231E-2</v>
      </c>
      <c r="L30" s="7" t="s">
        <v>2</v>
      </c>
      <c r="M30" s="13">
        <f>M3+M12+M21</f>
        <v>299</v>
      </c>
      <c r="N30" s="13"/>
      <c r="O30" s="1"/>
      <c r="P30" s="13"/>
      <c r="Q30" s="1"/>
      <c r="R30" s="1"/>
      <c r="S30" s="1"/>
      <c r="T30" s="1"/>
      <c r="U30" s="1"/>
      <c r="V30" s="1"/>
    </row>
    <row r="31" spans="1:22" ht="20.25" x14ac:dyDescent="0.3">
      <c r="A31" s="3"/>
      <c r="B31" s="1"/>
      <c r="E31" s="13"/>
      <c r="F31" s="5"/>
      <c r="G31" s="5"/>
      <c r="H31" s="1" t="s">
        <v>14</v>
      </c>
      <c r="I31" s="13">
        <f>I4+I13+I22</f>
        <v>4</v>
      </c>
      <c r="J31" s="13"/>
      <c r="K31" s="13"/>
      <c r="L31" s="13"/>
      <c r="M31" s="13"/>
      <c r="N31" s="13"/>
      <c r="O31" s="1"/>
      <c r="P31" s="13"/>
      <c r="Q31" s="1"/>
      <c r="R31" s="1"/>
      <c r="S31" s="1"/>
      <c r="T31" s="1"/>
      <c r="U31" s="1"/>
      <c r="V31" s="1"/>
    </row>
    <row r="32" spans="1:22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5.75" x14ac:dyDescent="0.25">
      <c r="A33" s="1"/>
      <c r="B33" s="21" t="s">
        <v>3</v>
      </c>
      <c r="C33" s="21"/>
      <c r="D33" s="21"/>
      <c r="E33" s="21"/>
      <c r="F33" s="1"/>
      <c r="G33" s="22" t="s">
        <v>4</v>
      </c>
      <c r="H33" s="22"/>
      <c r="I33" s="22"/>
      <c r="J33" s="22"/>
      <c r="K33" s="22"/>
      <c r="L33" s="22"/>
      <c r="M33" s="1"/>
      <c r="N33" s="21" t="s">
        <v>5</v>
      </c>
      <c r="O33" s="21"/>
      <c r="P33" s="21"/>
      <c r="Q33" s="21"/>
      <c r="R33" s="1"/>
      <c r="S33" s="22" t="s">
        <v>6</v>
      </c>
      <c r="T33" s="22"/>
      <c r="U33" s="22"/>
      <c r="V33" s="22"/>
    </row>
    <row r="34" spans="1:22" ht="15.75" x14ac:dyDescent="0.25">
      <c r="A34" s="1"/>
      <c r="B34" s="13" t="s">
        <v>7</v>
      </c>
      <c r="C34" s="13" t="s">
        <v>45</v>
      </c>
      <c r="D34" s="13" t="s">
        <v>8</v>
      </c>
      <c r="E34" s="13" t="s">
        <v>45</v>
      </c>
      <c r="F34" s="1"/>
      <c r="G34" s="13" t="s">
        <v>9</v>
      </c>
      <c r="H34" s="13" t="s">
        <v>45</v>
      </c>
      <c r="I34" s="13" t="s">
        <v>10</v>
      </c>
      <c r="J34" s="13" t="s">
        <v>45</v>
      </c>
      <c r="K34" s="13" t="s">
        <v>11</v>
      </c>
      <c r="L34" s="13" t="s">
        <v>45</v>
      </c>
      <c r="M34" s="1"/>
      <c r="N34" s="13" t="s">
        <v>9</v>
      </c>
      <c r="O34" s="13" t="s">
        <v>45</v>
      </c>
      <c r="P34" s="13" t="s">
        <v>10</v>
      </c>
      <c r="Q34" s="13" t="s">
        <v>45</v>
      </c>
      <c r="R34" s="1"/>
      <c r="S34" s="13" t="s">
        <v>9</v>
      </c>
      <c r="T34" s="13" t="s">
        <v>45</v>
      </c>
      <c r="U34" s="13" t="s">
        <v>10</v>
      </c>
      <c r="V34" s="13" t="s">
        <v>45</v>
      </c>
    </row>
    <row r="35" spans="1:22" ht="15.75" x14ac:dyDescent="0.25">
      <c r="A35" s="1" t="s">
        <v>12</v>
      </c>
      <c r="B35" s="13">
        <f>B8+B17+B26</f>
        <v>54</v>
      </c>
      <c r="C35" s="8">
        <f>((B35/G30)*100)</f>
        <v>16.981132075471699</v>
      </c>
      <c r="D35" s="13">
        <f>D8+D17+D26</f>
        <v>255</v>
      </c>
      <c r="E35" s="8">
        <f>((D35/G30)*100)</f>
        <v>80.188679245283026</v>
      </c>
      <c r="F35" s="1"/>
      <c r="G35" s="13">
        <f>G8+G17+G26</f>
        <v>195</v>
      </c>
      <c r="H35" s="8">
        <f>((G35/M30)*100)</f>
        <v>65.217391304347828</v>
      </c>
      <c r="I35" s="13">
        <f>I8+I17+I26</f>
        <v>38</v>
      </c>
      <c r="J35" s="8">
        <f>((I35/M30)*100)</f>
        <v>12.709030100334449</v>
      </c>
      <c r="K35" s="13">
        <f>K8+K17</f>
        <v>68</v>
      </c>
      <c r="L35" s="8">
        <f>((K35/(M3+M12))*100)</f>
        <v>30.909090909090907</v>
      </c>
      <c r="M35" s="1"/>
      <c r="N35" s="13">
        <f>N8+N17</f>
        <v>61</v>
      </c>
      <c r="O35" s="8">
        <f>((N35/K35)*100)</f>
        <v>89.705882352941174</v>
      </c>
      <c r="P35" s="13">
        <f>P8+P17</f>
        <v>5</v>
      </c>
      <c r="Q35" s="8">
        <f>((P35/K35)*100)</f>
        <v>7.3529411764705888</v>
      </c>
      <c r="R35" s="1"/>
      <c r="S35" s="5">
        <v>256</v>
      </c>
      <c r="T35" s="8">
        <f>((S35/M30)*100)</f>
        <v>85.618729096989966</v>
      </c>
      <c r="U35" s="5">
        <v>43</v>
      </c>
      <c r="V35" s="8">
        <f>((U35/M30)*100)</f>
        <v>14.381270903010032</v>
      </c>
    </row>
    <row r="36" spans="1:22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42" spans="1:22" ht="15.75" x14ac:dyDescent="0.25">
      <c r="G42" s="22" t="s">
        <v>54</v>
      </c>
      <c r="H42" s="22"/>
      <c r="I42" s="22"/>
      <c r="J42" s="22"/>
      <c r="K42" s="1" t="s">
        <v>0</v>
      </c>
      <c r="L42" s="1">
        <v>52</v>
      </c>
    </row>
    <row r="43" spans="1:22" ht="15.75" x14ac:dyDescent="0.25">
      <c r="G43" s="1" t="s">
        <v>46</v>
      </c>
      <c r="H43" s="13" t="s">
        <v>45</v>
      </c>
      <c r="I43" s="1" t="s">
        <v>10</v>
      </c>
      <c r="J43" s="13" t="s">
        <v>45</v>
      </c>
      <c r="K43" s="1"/>
      <c r="L43" s="1"/>
    </row>
    <row r="44" spans="1:22" ht="15.75" x14ac:dyDescent="0.25">
      <c r="G44" s="1">
        <v>50</v>
      </c>
      <c r="H44" s="16">
        <f>((G44/L42)*100)</f>
        <v>96.15384615384616</v>
      </c>
      <c r="I44" s="1">
        <v>2</v>
      </c>
      <c r="J44" s="16">
        <f>((I44/L42)*100)</f>
        <v>3.8461538461538463</v>
      </c>
      <c r="K44" s="1"/>
      <c r="L44" s="1"/>
    </row>
  </sheetData>
  <mergeCells count="16">
    <mergeCell ref="S33:V33"/>
    <mergeCell ref="G42:J42"/>
    <mergeCell ref="B24:E24"/>
    <mergeCell ref="G24:J24"/>
    <mergeCell ref="L24:O24"/>
    <mergeCell ref="B33:E33"/>
    <mergeCell ref="G33:L33"/>
    <mergeCell ref="N33:Q33"/>
    <mergeCell ref="B6:E6"/>
    <mergeCell ref="G6:L6"/>
    <mergeCell ref="N6:Q6"/>
    <mergeCell ref="S6:V6"/>
    <mergeCell ref="B15:E15"/>
    <mergeCell ref="G15:L15"/>
    <mergeCell ref="N15:Q15"/>
    <mergeCell ref="S15:V15"/>
  </mergeCells>
  <pageMargins left="0.7" right="0.7" top="0.75" bottom="0.75" header="0.3" footer="0.3"/>
  <pageSetup paperSize="9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topLeftCell="A79" workbookViewId="0">
      <selection activeCell="D83" sqref="D83"/>
    </sheetView>
  </sheetViews>
  <sheetFormatPr defaultRowHeight="15" x14ac:dyDescent="0.25"/>
  <cols>
    <col min="3" max="3" width="12.28515625" customWidth="1"/>
    <col min="4" max="4" width="10.85546875" customWidth="1"/>
    <col min="5" max="5" width="11.5703125" customWidth="1"/>
    <col min="6" max="6" width="12.140625" customWidth="1"/>
  </cols>
  <sheetData>
    <row r="1" spans="1:6" x14ac:dyDescent="0.25">
      <c r="A1" t="s">
        <v>67</v>
      </c>
    </row>
    <row r="3" spans="1:6" x14ac:dyDescent="0.25">
      <c r="C3" t="s">
        <v>68</v>
      </c>
      <c r="D3" t="s">
        <v>55</v>
      </c>
    </row>
    <row r="5" spans="1:6" x14ac:dyDescent="0.25">
      <c r="C5" s="17" t="s">
        <v>3</v>
      </c>
      <c r="D5" s="17" t="s">
        <v>56</v>
      </c>
      <c r="E5" s="17" t="s">
        <v>57</v>
      </c>
      <c r="F5" s="17" t="s">
        <v>58</v>
      </c>
    </row>
    <row r="7" spans="1:6" x14ac:dyDescent="0.25">
      <c r="B7" t="s">
        <v>59</v>
      </c>
      <c r="C7" s="18">
        <v>0.18049999999999999</v>
      </c>
      <c r="D7" s="18">
        <v>0.55200000000000005</v>
      </c>
      <c r="E7" s="18">
        <v>0.9778</v>
      </c>
      <c r="F7" s="18">
        <v>0.90400000000000003</v>
      </c>
    </row>
    <row r="8" spans="1:6" x14ac:dyDescent="0.25">
      <c r="B8" t="s">
        <v>60</v>
      </c>
      <c r="C8" s="18">
        <v>0.2414</v>
      </c>
      <c r="D8" s="18">
        <v>0.61819999999999997</v>
      </c>
      <c r="E8" s="18">
        <v>0.85709999999999997</v>
      </c>
      <c r="F8" s="18">
        <v>0.83640000000000003</v>
      </c>
    </row>
    <row r="26" spans="2:6" x14ac:dyDescent="0.25">
      <c r="C26" t="s">
        <v>61</v>
      </c>
      <c r="D26" t="s">
        <v>55</v>
      </c>
    </row>
    <row r="28" spans="2:6" x14ac:dyDescent="0.25">
      <c r="C28" s="17" t="s">
        <v>3</v>
      </c>
      <c r="D28" s="17" t="s">
        <v>56</v>
      </c>
      <c r="E28" s="17" t="s">
        <v>57</v>
      </c>
      <c r="F28" s="17" t="s">
        <v>58</v>
      </c>
    </row>
    <row r="30" spans="2:6" x14ac:dyDescent="0.25">
      <c r="B30" t="s">
        <v>59</v>
      </c>
      <c r="C30" s="18">
        <v>9.6199999999999994E-2</v>
      </c>
      <c r="D30" s="18">
        <v>0.42470000000000002</v>
      </c>
      <c r="E30" s="18">
        <v>0.86570000000000003</v>
      </c>
      <c r="F30" s="18">
        <v>0.82189999999999996</v>
      </c>
    </row>
    <row r="31" spans="2:6" x14ac:dyDescent="0.25">
      <c r="B31" t="s">
        <v>60</v>
      </c>
      <c r="C31" s="18">
        <v>0.1552</v>
      </c>
      <c r="D31" s="18">
        <v>0.53639999999999999</v>
      </c>
      <c r="E31" s="18">
        <v>0.92500000000000004</v>
      </c>
      <c r="F31" s="18">
        <v>0.87270000000000003</v>
      </c>
    </row>
    <row r="50" spans="2:6" x14ac:dyDescent="0.25">
      <c r="C50" t="s">
        <v>62</v>
      </c>
      <c r="D50" t="s">
        <v>55</v>
      </c>
    </row>
    <row r="52" spans="2:6" x14ac:dyDescent="0.25">
      <c r="C52" s="17" t="s">
        <v>3</v>
      </c>
      <c r="D52" s="17" t="s">
        <v>56</v>
      </c>
      <c r="E52" s="17"/>
      <c r="F52" s="17"/>
    </row>
    <row r="54" spans="2:6" x14ac:dyDescent="0.25">
      <c r="B54" t="s">
        <v>59</v>
      </c>
      <c r="C54" s="18">
        <v>0.22689999999999999</v>
      </c>
      <c r="D54" s="18">
        <v>0.90429999999999999</v>
      </c>
      <c r="E54" s="18"/>
      <c r="F54" s="18"/>
    </row>
    <row r="55" spans="2:6" x14ac:dyDescent="0.25">
      <c r="B55" t="s">
        <v>60</v>
      </c>
      <c r="C55" s="18">
        <v>9.2999999999999999E-2</v>
      </c>
      <c r="D55" s="18">
        <v>0.86080000000000001</v>
      </c>
      <c r="E55" s="18"/>
      <c r="F55" s="18"/>
    </row>
    <row r="71" spans="2:6" x14ac:dyDescent="0.25">
      <c r="B71" s="19" t="s">
        <v>63</v>
      </c>
      <c r="D71" t="s">
        <v>55</v>
      </c>
    </row>
    <row r="73" spans="2:6" x14ac:dyDescent="0.25">
      <c r="C73" s="17" t="s">
        <v>3</v>
      </c>
      <c r="D73" s="17" t="s">
        <v>56</v>
      </c>
      <c r="E73" s="17" t="s">
        <v>57</v>
      </c>
      <c r="F73" s="17" t="s">
        <v>58</v>
      </c>
    </row>
    <row r="75" spans="2:6" x14ac:dyDescent="0.25">
      <c r="B75" t="s">
        <v>59</v>
      </c>
      <c r="C75" s="18">
        <v>0.1618</v>
      </c>
      <c r="D75" s="18">
        <v>0.60880000000000001</v>
      </c>
      <c r="E75" s="18">
        <v>0.91069999999999995</v>
      </c>
      <c r="F75" s="18">
        <v>0.87309999999999999</v>
      </c>
    </row>
    <row r="76" spans="2:6" x14ac:dyDescent="0.25">
      <c r="B76" t="s">
        <v>60</v>
      </c>
      <c r="C76" s="18">
        <v>0.19980000000000001</v>
      </c>
      <c r="D76" s="18">
        <v>0.6522</v>
      </c>
      <c r="E76" s="18">
        <v>0.89710000000000001</v>
      </c>
      <c r="F76" s="18">
        <v>0.85619999999999996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workbookViewId="0">
      <selection activeCell="T14" sqref="T14"/>
    </sheetView>
  </sheetViews>
  <sheetFormatPr defaultRowHeight="15" x14ac:dyDescent="0.25"/>
  <cols>
    <col min="1" max="1" width="30.140625" customWidth="1"/>
    <col min="8" max="8" width="10.28515625" bestFit="1" customWidth="1"/>
    <col min="15" max="15" width="10.28515625" bestFit="1" customWidth="1"/>
    <col min="20" max="20" width="10.28515625" bestFit="1" customWidth="1"/>
  </cols>
  <sheetData>
    <row r="1" spans="1:22" ht="20.25" x14ac:dyDescent="0.3">
      <c r="A1" s="1"/>
      <c r="B1" s="2" t="s">
        <v>17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28</v>
      </c>
      <c r="B3" s="1"/>
      <c r="E3" s="9"/>
      <c r="F3" s="5" t="s">
        <v>0</v>
      </c>
      <c r="G3" s="5">
        <v>26</v>
      </c>
      <c r="H3" s="1" t="s">
        <v>13</v>
      </c>
      <c r="I3" s="1">
        <v>7</v>
      </c>
      <c r="J3" s="1"/>
      <c r="K3" s="1" t="s">
        <v>1</v>
      </c>
      <c r="L3" s="6">
        <f>I3/G3</f>
        <v>0.26923076923076922</v>
      </c>
      <c r="M3" s="7" t="s">
        <v>2</v>
      </c>
      <c r="N3" s="7">
        <f>G3-I3+I4</f>
        <v>19</v>
      </c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21" t="s">
        <v>3</v>
      </c>
      <c r="C6" s="21"/>
      <c r="D6" s="21"/>
      <c r="E6" s="21"/>
      <c r="F6" s="1"/>
      <c r="G6" s="22" t="s">
        <v>4</v>
      </c>
      <c r="H6" s="22"/>
      <c r="I6" s="22"/>
      <c r="J6" s="22"/>
      <c r="K6" s="22"/>
      <c r="L6" s="22"/>
      <c r="M6" s="1"/>
      <c r="N6" s="21" t="s">
        <v>5</v>
      </c>
      <c r="O6" s="21"/>
      <c r="P6" s="21"/>
      <c r="Q6" s="21"/>
      <c r="R6" s="1"/>
      <c r="S6" s="22" t="s">
        <v>6</v>
      </c>
      <c r="T6" s="22"/>
      <c r="U6" s="22"/>
      <c r="V6" s="22"/>
    </row>
    <row r="7" spans="1:22" ht="15.75" x14ac:dyDescent="0.25">
      <c r="A7" s="1"/>
      <c r="B7" s="9" t="s">
        <v>7</v>
      </c>
      <c r="C7" s="9"/>
      <c r="D7" s="9" t="s">
        <v>8</v>
      </c>
      <c r="E7" s="9"/>
      <c r="F7" s="1"/>
      <c r="G7" s="9" t="s">
        <v>9</v>
      </c>
      <c r="H7" s="9"/>
      <c r="I7" s="9" t="s">
        <v>10</v>
      </c>
      <c r="J7" s="9"/>
      <c r="K7" s="9" t="s">
        <v>11</v>
      </c>
      <c r="L7" s="9"/>
      <c r="M7" s="1"/>
      <c r="N7" s="9" t="s">
        <v>9</v>
      </c>
      <c r="O7" s="9"/>
      <c r="P7" s="9" t="s">
        <v>10</v>
      </c>
      <c r="Q7" s="9"/>
      <c r="R7" s="1"/>
      <c r="S7" s="9" t="s">
        <v>9</v>
      </c>
      <c r="T7" s="9"/>
      <c r="U7" s="9" t="s">
        <v>10</v>
      </c>
      <c r="V7" s="9"/>
    </row>
    <row r="8" spans="1:22" ht="15.75" x14ac:dyDescent="0.25">
      <c r="A8" s="1" t="s">
        <v>12</v>
      </c>
      <c r="B8" s="9">
        <v>8</v>
      </c>
      <c r="C8" s="11">
        <f>(B8/G3)</f>
        <v>0.30769230769230771</v>
      </c>
      <c r="D8" s="9">
        <v>17</v>
      </c>
      <c r="E8" s="11">
        <f>(D8/$G$3)</f>
        <v>0.65384615384615385</v>
      </c>
      <c r="F8" s="1"/>
      <c r="G8" s="9">
        <v>15</v>
      </c>
      <c r="H8" s="11">
        <f>(G8/N3)</f>
        <v>0.78947368421052633</v>
      </c>
      <c r="I8" s="9">
        <v>0</v>
      </c>
      <c r="J8" s="11">
        <f>(I8/N3)</f>
        <v>0</v>
      </c>
      <c r="K8" s="9">
        <v>4</v>
      </c>
      <c r="L8" s="11">
        <f>(K8/N3)</f>
        <v>0.21052631578947367</v>
      </c>
      <c r="M8" s="1"/>
      <c r="N8" s="9">
        <v>4</v>
      </c>
      <c r="O8" s="11">
        <f>(N8/K8)</f>
        <v>1</v>
      </c>
      <c r="P8" s="9">
        <v>0</v>
      </c>
      <c r="Q8" s="11">
        <f>(P8/K8)</f>
        <v>0</v>
      </c>
      <c r="R8" s="1"/>
      <c r="S8" s="5">
        <f>(G8+N8)</f>
        <v>19</v>
      </c>
      <c r="T8" s="11">
        <f>(S8/N3)</f>
        <v>1</v>
      </c>
      <c r="U8" s="5">
        <f>(I8+P8)</f>
        <v>0</v>
      </c>
      <c r="V8" s="11">
        <f>(U8/N3)</f>
        <v>0</v>
      </c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29</v>
      </c>
      <c r="B11" s="9">
        <v>19</v>
      </c>
      <c r="C11" s="11">
        <f>(B11/$G$3)</f>
        <v>0.73076923076923073</v>
      </c>
      <c r="D11" s="9">
        <v>5</v>
      </c>
      <c r="E11" s="11">
        <f>(D11/$G$3)</f>
        <v>0.19230769230769232</v>
      </c>
      <c r="F11" s="1"/>
      <c r="G11" s="9">
        <v>18</v>
      </c>
      <c r="H11" s="11">
        <f>(G11/$N$3)</f>
        <v>0.94736842105263153</v>
      </c>
      <c r="I11" s="9"/>
      <c r="J11" s="8"/>
      <c r="K11" s="9">
        <v>1</v>
      </c>
      <c r="L11" s="11">
        <f>(K11/$N$3)</f>
        <v>5.2631578947368418E-2</v>
      </c>
      <c r="M11" s="1"/>
      <c r="N11" s="9"/>
      <c r="O11" s="8" t="str">
        <f>IF(N11&gt;0,((N11/K11)*100),"")</f>
        <v/>
      </c>
      <c r="P11" s="9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16</v>
      </c>
      <c r="B12" s="9">
        <v>21</v>
      </c>
      <c r="C12" s="11">
        <f t="shared" ref="C12:C21" si="0">(B12/$G$3)</f>
        <v>0.80769230769230771</v>
      </c>
      <c r="D12" s="9">
        <v>4</v>
      </c>
      <c r="E12" s="11">
        <f t="shared" ref="E12:E21" si="1">(D12/$G$3)</f>
        <v>0.15384615384615385</v>
      </c>
      <c r="F12" s="1"/>
      <c r="G12" s="9">
        <v>19</v>
      </c>
      <c r="H12" s="11">
        <f t="shared" ref="H12:H21" si="2">(G12/$N$3)</f>
        <v>1</v>
      </c>
      <c r="I12" s="9"/>
      <c r="J12" s="8"/>
      <c r="K12" s="9"/>
      <c r="L12" s="11">
        <f t="shared" ref="L12:L21" si="3">(K12/$N$3)</f>
        <v>0</v>
      </c>
      <c r="M12" s="1"/>
      <c r="N12" s="9"/>
      <c r="O12" s="8" t="str">
        <f t="shared" ref="O12:O21" si="4">IF(N12&gt;0,((N12/K12)*100),"")</f>
        <v/>
      </c>
      <c r="P12" s="9"/>
      <c r="Q12" s="8" t="str">
        <f t="shared" ref="Q12:Q21" si="5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18</v>
      </c>
      <c r="B13" s="9">
        <v>16</v>
      </c>
      <c r="C13" s="11">
        <f t="shared" si="0"/>
        <v>0.61538461538461542</v>
      </c>
      <c r="D13" s="9">
        <v>7</v>
      </c>
      <c r="E13" s="11">
        <f t="shared" si="1"/>
        <v>0.26923076923076922</v>
      </c>
      <c r="F13" s="1"/>
      <c r="G13" s="9">
        <v>19</v>
      </c>
      <c r="H13" s="11">
        <f t="shared" si="2"/>
        <v>1</v>
      </c>
      <c r="I13" s="9"/>
      <c r="J13" s="8"/>
      <c r="K13" s="9"/>
      <c r="L13" s="11">
        <f t="shared" si="3"/>
        <v>0</v>
      </c>
      <c r="M13" s="1"/>
      <c r="N13" s="9"/>
      <c r="O13" s="8" t="str">
        <f t="shared" si="4"/>
        <v/>
      </c>
      <c r="P13" s="9"/>
      <c r="Q13" s="8" t="str">
        <f t="shared" si="5"/>
        <v/>
      </c>
      <c r="R13" s="1"/>
      <c r="S13" s="1"/>
      <c r="T13" s="1"/>
      <c r="U13" s="1"/>
      <c r="V13" s="1"/>
    </row>
    <row r="14" spans="1:22" ht="15.75" x14ac:dyDescent="0.25">
      <c r="A14" s="1" t="s">
        <v>19</v>
      </c>
      <c r="B14" s="9">
        <v>21</v>
      </c>
      <c r="C14" s="11">
        <f t="shared" si="0"/>
        <v>0.80769230769230771</v>
      </c>
      <c r="D14" s="9">
        <v>4</v>
      </c>
      <c r="E14" s="11">
        <f t="shared" si="1"/>
        <v>0.15384615384615385</v>
      </c>
      <c r="F14" s="1"/>
      <c r="G14" s="9">
        <v>19</v>
      </c>
      <c r="H14" s="11">
        <f t="shared" si="2"/>
        <v>1</v>
      </c>
      <c r="I14" s="9"/>
      <c r="J14" s="8"/>
      <c r="K14" s="9"/>
      <c r="L14" s="11">
        <f t="shared" si="3"/>
        <v>0</v>
      </c>
      <c r="M14" s="1"/>
      <c r="N14" s="9"/>
      <c r="O14" s="8" t="str">
        <f t="shared" si="4"/>
        <v/>
      </c>
      <c r="P14" s="9"/>
      <c r="Q14" s="8" t="str">
        <f t="shared" si="5"/>
        <v/>
      </c>
      <c r="R14" s="1"/>
      <c r="S14" s="1"/>
      <c r="T14" s="1"/>
      <c r="U14" s="1"/>
      <c r="V14" s="1"/>
    </row>
    <row r="15" spans="1:22" ht="15.75" x14ac:dyDescent="0.25">
      <c r="A15" s="1" t="s">
        <v>20</v>
      </c>
      <c r="B15" s="9">
        <v>10</v>
      </c>
      <c r="C15" s="11">
        <f t="shared" si="0"/>
        <v>0.38461538461538464</v>
      </c>
      <c r="D15" s="9">
        <v>14</v>
      </c>
      <c r="E15" s="11">
        <f t="shared" si="1"/>
        <v>0.53846153846153844</v>
      </c>
      <c r="F15" s="1"/>
      <c r="G15" s="9">
        <v>16</v>
      </c>
      <c r="H15" s="11">
        <f t="shared" si="2"/>
        <v>0.84210526315789469</v>
      </c>
      <c r="I15" s="9"/>
      <c r="J15" s="8"/>
      <c r="K15" s="9">
        <v>3</v>
      </c>
      <c r="L15" s="11">
        <f t="shared" si="3"/>
        <v>0.15789473684210525</v>
      </c>
      <c r="M15" s="1"/>
      <c r="N15" s="9"/>
      <c r="O15" s="8" t="str">
        <f t="shared" si="4"/>
        <v/>
      </c>
      <c r="P15" s="9"/>
      <c r="Q15" s="8" t="str">
        <f t="shared" si="5"/>
        <v/>
      </c>
      <c r="R15" s="1"/>
      <c r="S15" s="1"/>
      <c r="T15" s="1"/>
      <c r="U15" s="1"/>
      <c r="V15" s="1"/>
    </row>
    <row r="16" spans="1:22" ht="15.75" x14ac:dyDescent="0.25">
      <c r="A16" s="1" t="s">
        <v>21</v>
      </c>
      <c r="B16" s="9">
        <v>18</v>
      </c>
      <c r="C16" s="11">
        <f t="shared" si="0"/>
        <v>0.69230769230769229</v>
      </c>
      <c r="D16" s="9">
        <v>6</v>
      </c>
      <c r="E16" s="11">
        <f t="shared" si="1"/>
        <v>0.23076923076923078</v>
      </c>
      <c r="F16" s="1"/>
      <c r="G16" s="9">
        <v>18</v>
      </c>
      <c r="H16" s="11">
        <f t="shared" si="2"/>
        <v>0.94736842105263153</v>
      </c>
      <c r="I16" s="9"/>
      <c r="J16" s="8"/>
      <c r="K16" s="9">
        <v>1</v>
      </c>
      <c r="L16" s="11">
        <f t="shared" si="3"/>
        <v>5.2631578947368418E-2</v>
      </c>
      <c r="M16" s="1"/>
      <c r="N16" s="9"/>
      <c r="O16" s="8" t="str">
        <f t="shared" si="4"/>
        <v/>
      </c>
      <c r="P16" s="9"/>
      <c r="Q16" s="8" t="str">
        <f t="shared" si="5"/>
        <v/>
      </c>
      <c r="R16" s="1"/>
      <c r="S16" s="1"/>
      <c r="T16" s="1"/>
      <c r="U16" s="1"/>
      <c r="V16" s="1"/>
    </row>
    <row r="17" spans="1:22" ht="15.75" x14ac:dyDescent="0.25">
      <c r="A17" s="1" t="s">
        <v>22</v>
      </c>
      <c r="B17" s="9">
        <v>21</v>
      </c>
      <c r="C17" s="11">
        <f t="shared" si="0"/>
        <v>0.80769230769230771</v>
      </c>
      <c r="D17" s="9">
        <v>3</v>
      </c>
      <c r="E17" s="11">
        <f t="shared" si="1"/>
        <v>0.11538461538461539</v>
      </c>
      <c r="F17" s="1"/>
      <c r="G17" s="9">
        <v>19</v>
      </c>
      <c r="H17" s="11">
        <f t="shared" si="2"/>
        <v>1</v>
      </c>
      <c r="I17" s="9"/>
      <c r="J17" s="8"/>
      <c r="K17" s="9"/>
      <c r="L17" s="11">
        <f t="shared" si="3"/>
        <v>0</v>
      </c>
      <c r="M17" s="1"/>
      <c r="N17" s="9"/>
      <c r="O17" s="8" t="str">
        <f t="shared" si="4"/>
        <v/>
      </c>
      <c r="P17" s="9"/>
      <c r="Q17" s="8" t="str">
        <f t="shared" si="5"/>
        <v/>
      </c>
      <c r="R17" s="1"/>
      <c r="S17" s="1"/>
      <c r="T17" s="1"/>
      <c r="U17" s="1"/>
      <c r="V17" s="1"/>
    </row>
    <row r="18" spans="1:22" ht="15.75" x14ac:dyDescent="0.25">
      <c r="A18" s="1" t="s">
        <v>23</v>
      </c>
      <c r="B18" s="9">
        <v>20</v>
      </c>
      <c r="C18" s="11">
        <f t="shared" si="0"/>
        <v>0.76923076923076927</v>
      </c>
      <c r="D18" s="9">
        <v>4</v>
      </c>
      <c r="E18" s="11">
        <f t="shared" si="1"/>
        <v>0.15384615384615385</v>
      </c>
      <c r="F18" s="1"/>
      <c r="G18" s="9">
        <v>19</v>
      </c>
      <c r="H18" s="11">
        <f t="shared" si="2"/>
        <v>1</v>
      </c>
      <c r="I18" s="9"/>
      <c r="J18" s="8"/>
      <c r="K18" s="9"/>
      <c r="L18" s="11">
        <f t="shared" si="3"/>
        <v>0</v>
      </c>
      <c r="M18" s="1"/>
      <c r="N18" s="9"/>
      <c r="O18" s="8" t="str">
        <f t="shared" si="4"/>
        <v/>
      </c>
      <c r="P18" s="9"/>
      <c r="Q18" s="8" t="str">
        <f t="shared" si="5"/>
        <v/>
      </c>
      <c r="R18" s="1"/>
      <c r="S18" s="1"/>
      <c r="T18" s="1"/>
      <c r="U18" s="1"/>
      <c r="V18" s="1"/>
    </row>
    <row r="19" spans="1:22" ht="15.75" x14ac:dyDescent="0.25">
      <c r="A19" s="1" t="s">
        <v>25</v>
      </c>
      <c r="B19" s="9">
        <v>14</v>
      </c>
      <c r="C19" s="11">
        <f t="shared" si="0"/>
        <v>0.53846153846153844</v>
      </c>
      <c r="D19" s="9">
        <v>10</v>
      </c>
      <c r="E19" s="11">
        <f t="shared" si="1"/>
        <v>0.38461538461538464</v>
      </c>
      <c r="F19" s="1"/>
      <c r="G19" s="9">
        <v>19</v>
      </c>
      <c r="H19" s="11">
        <f t="shared" si="2"/>
        <v>1</v>
      </c>
      <c r="I19" s="9"/>
      <c r="J19" s="8"/>
      <c r="K19" s="9"/>
      <c r="L19" s="11">
        <f t="shared" si="3"/>
        <v>0</v>
      </c>
      <c r="M19" s="1"/>
      <c r="N19" s="9"/>
      <c r="O19" s="8" t="str">
        <f t="shared" si="4"/>
        <v/>
      </c>
      <c r="P19" s="9"/>
      <c r="Q19" s="8" t="str">
        <f t="shared" si="5"/>
        <v/>
      </c>
      <c r="R19" s="1"/>
      <c r="S19" s="1"/>
      <c r="T19" s="1"/>
      <c r="U19" s="1"/>
      <c r="V19" s="1"/>
    </row>
    <row r="20" spans="1:22" ht="15.75" x14ac:dyDescent="0.25">
      <c r="A20" s="1" t="s">
        <v>24</v>
      </c>
      <c r="B20" s="9">
        <v>18</v>
      </c>
      <c r="C20" s="11">
        <f t="shared" si="0"/>
        <v>0.69230769230769229</v>
      </c>
      <c r="D20" s="9">
        <v>6</v>
      </c>
      <c r="E20" s="11">
        <f t="shared" si="1"/>
        <v>0.23076923076923078</v>
      </c>
      <c r="F20" s="1"/>
      <c r="G20" s="9">
        <v>19</v>
      </c>
      <c r="H20" s="11">
        <f t="shared" si="2"/>
        <v>1</v>
      </c>
      <c r="I20" s="9"/>
      <c r="J20" s="8"/>
      <c r="K20" s="9"/>
      <c r="L20" s="11">
        <f t="shared" si="3"/>
        <v>0</v>
      </c>
      <c r="M20" s="1"/>
      <c r="N20" s="9"/>
      <c r="O20" s="8" t="str">
        <f t="shared" si="4"/>
        <v/>
      </c>
      <c r="P20" s="9"/>
      <c r="Q20" s="8" t="str">
        <f t="shared" si="5"/>
        <v/>
      </c>
      <c r="R20" s="1"/>
      <c r="S20" s="1"/>
      <c r="T20" s="1"/>
      <c r="U20" s="1"/>
      <c r="V20" s="1"/>
    </row>
    <row r="21" spans="1:22" ht="15.75" x14ac:dyDescent="0.25">
      <c r="A21" s="1" t="s">
        <v>26</v>
      </c>
      <c r="B21" s="9">
        <v>21</v>
      </c>
      <c r="C21" s="11">
        <f t="shared" si="0"/>
        <v>0.80769230769230771</v>
      </c>
      <c r="D21" s="9">
        <v>3</v>
      </c>
      <c r="E21" s="11">
        <f t="shared" si="1"/>
        <v>0.11538461538461539</v>
      </c>
      <c r="F21" s="1"/>
      <c r="G21" s="9">
        <v>19</v>
      </c>
      <c r="H21" s="11">
        <f t="shared" si="2"/>
        <v>1</v>
      </c>
      <c r="I21" s="9"/>
      <c r="J21" s="8"/>
      <c r="K21" s="9"/>
      <c r="L21" s="11">
        <f t="shared" si="3"/>
        <v>0</v>
      </c>
      <c r="M21" s="1"/>
      <c r="N21" s="9"/>
      <c r="O21" s="8" t="str">
        <f t="shared" si="4"/>
        <v/>
      </c>
      <c r="P21" s="9"/>
      <c r="Q21" s="8" t="str">
        <f t="shared" si="5"/>
        <v/>
      </c>
      <c r="R21" s="1"/>
      <c r="S21" s="1"/>
      <c r="T21" s="1"/>
      <c r="U21" s="1"/>
      <c r="V21" s="1"/>
    </row>
    <row r="22" spans="1:22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</sheetData>
  <mergeCells count="4">
    <mergeCell ref="B6:E6"/>
    <mergeCell ref="G6:L6"/>
    <mergeCell ref="N6:Q6"/>
    <mergeCell ref="S6:V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workbookViewId="0">
      <selection activeCell="G11" sqref="G11"/>
    </sheetView>
  </sheetViews>
  <sheetFormatPr defaultRowHeight="15" x14ac:dyDescent="0.25"/>
  <cols>
    <col min="1" max="1" width="30.28515625" customWidth="1"/>
  </cols>
  <sheetData>
    <row r="1" spans="1:22" ht="20.25" x14ac:dyDescent="0.3">
      <c r="A1" s="1"/>
      <c r="B1" s="2" t="s">
        <v>17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30</v>
      </c>
      <c r="B3" s="1"/>
      <c r="E3" s="9"/>
      <c r="F3" s="5" t="s">
        <v>0</v>
      </c>
      <c r="G3" s="5">
        <v>25</v>
      </c>
      <c r="H3" s="1" t="s">
        <v>13</v>
      </c>
      <c r="I3" s="1"/>
      <c r="J3" s="1"/>
      <c r="K3" s="1" t="s">
        <v>1</v>
      </c>
      <c r="L3" s="6">
        <f>(I3/G3)</f>
        <v>0</v>
      </c>
      <c r="M3" s="7" t="s">
        <v>2</v>
      </c>
      <c r="N3" s="7">
        <f>G3-I3+I4</f>
        <v>25</v>
      </c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21" t="s">
        <v>3</v>
      </c>
      <c r="C6" s="21"/>
      <c r="D6" s="21"/>
      <c r="E6" s="21"/>
      <c r="F6" s="1"/>
      <c r="G6" s="22" t="s">
        <v>4</v>
      </c>
      <c r="H6" s="22"/>
      <c r="I6" s="22"/>
      <c r="J6" s="22"/>
      <c r="K6" s="22"/>
      <c r="L6" s="22"/>
      <c r="M6" s="1"/>
      <c r="N6" s="21" t="s">
        <v>5</v>
      </c>
      <c r="O6" s="21"/>
      <c r="P6" s="21"/>
      <c r="Q6" s="21"/>
      <c r="R6" s="1"/>
      <c r="S6" s="22" t="s">
        <v>6</v>
      </c>
      <c r="T6" s="22"/>
      <c r="U6" s="22"/>
      <c r="V6" s="22"/>
    </row>
    <row r="7" spans="1:22" ht="15.75" x14ac:dyDescent="0.25">
      <c r="A7" s="1"/>
      <c r="B7" s="9" t="s">
        <v>7</v>
      </c>
      <c r="C7" s="9"/>
      <c r="D7" s="9" t="s">
        <v>8</v>
      </c>
      <c r="E7" s="9"/>
      <c r="F7" s="1"/>
      <c r="G7" s="9" t="s">
        <v>9</v>
      </c>
      <c r="H7" s="9"/>
      <c r="I7" s="9" t="s">
        <v>10</v>
      </c>
      <c r="J7" s="9"/>
      <c r="K7" s="9" t="s">
        <v>11</v>
      </c>
      <c r="L7" s="9"/>
      <c r="M7" s="1"/>
      <c r="N7" s="9" t="s">
        <v>9</v>
      </c>
      <c r="O7" s="9"/>
      <c r="P7" s="9" t="s">
        <v>10</v>
      </c>
      <c r="Q7" s="9"/>
      <c r="R7" s="1"/>
      <c r="S7" s="9" t="s">
        <v>9</v>
      </c>
      <c r="T7" s="9"/>
      <c r="U7" s="9" t="s">
        <v>10</v>
      </c>
      <c r="V7" s="9"/>
    </row>
    <row r="8" spans="1:22" ht="15.75" x14ac:dyDescent="0.25">
      <c r="A8" s="1" t="s">
        <v>12</v>
      </c>
      <c r="B8" s="9">
        <v>3</v>
      </c>
      <c r="C8" s="11">
        <f>(B8/G3)</f>
        <v>0.12</v>
      </c>
      <c r="D8" s="9">
        <v>22</v>
      </c>
      <c r="E8" s="11">
        <f>(D8/$G$3)</f>
        <v>0.88</v>
      </c>
      <c r="F8" s="1"/>
      <c r="G8" s="9">
        <v>12</v>
      </c>
      <c r="H8" s="11">
        <f>(G8/N3)</f>
        <v>0.48</v>
      </c>
      <c r="I8" s="9">
        <v>5</v>
      </c>
      <c r="J8" s="11">
        <f>(I8/N3)</f>
        <v>0.2</v>
      </c>
      <c r="K8" s="9">
        <v>8</v>
      </c>
      <c r="L8" s="11">
        <f>(K8/N3)</f>
        <v>0.32</v>
      </c>
      <c r="M8" s="1"/>
      <c r="N8" s="9">
        <v>5</v>
      </c>
      <c r="O8" s="11">
        <f>(N8/K8)</f>
        <v>0.625</v>
      </c>
      <c r="P8" s="9">
        <v>2</v>
      </c>
      <c r="Q8" s="11">
        <f>(P8/K8)</f>
        <v>0.25</v>
      </c>
      <c r="R8" s="1"/>
      <c r="S8" s="5">
        <f>(G8+N8)</f>
        <v>17</v>
      </c>
      <c r="T8" s="11">
        <f>(S8/N3)</f>
        <v>0.68</v>
      </c>
      <c r="U8" s="5">
        <f>(I8+P8)</f>
        <v>7</v>
      </c>
      <c r="V8" s="11">
        <f>(U8/N3)</f>
        <v>0.28000000000000003</v>
      </c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29</v>
      </c>
      <c r="B11" s="9">
        <v>5</v>
      </c>
      <c r="C11" s="11">
        <f>(B11/$G$3)</f>
        <v>0.2</v>
      </c>
      <c r="D11" s="9">
        <v>9</v>
      </c>
      <c r="E11" s="11">
        <f>(D11/$G$3)</f>
        <v>0.36</v>
      </c>
      <c r="F11" s="1"/>
      <c r="G11" s="9">
        <v>13</v>
      </c>
      <c r="H11" s="11">
        <f>(G11/$N$3)</f>
        <v>0.52</v>
      </c>
      <c r="I11" s="9"/>
      <c r="J11" s="8"/>
      <c r="K11" s="9"/>
      <c r="L11" s="11">
        <f>(K11/$N$3)</f>
        <v>0</v>
      </c>
      <c r="M11" s="1"/>
      <c r="N11" s="9"/>
      <c r="O11" s="8" t="str">
        <f>IF(N11&gt;0,((N11/K11)*100),"")</f>
        <v/>
      </c>
      <c r="P11" s="9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27</v>
      </c>
      <c r="B12" s="9">
        <v>7</v>
      </c>
      <c r="C12" s="11">
        <f t="shared" ref="C12:C22" si="0">(B12/$G$3)</f>
        <v>0.28000000000000003</v>
      </c>
      <c r="D12" s="9">
        <v>2</v>
      </c>
      <c r="E12" s="11">
        <f t="shared" ref="E12:E22" si="1">(D12/$G$3)</f>
        <v>0.08</v>
      </c>
      <c r="F12" s="1"/>
      <c r="G12" s="9">
        <v>7</v>
      </c>
      <c r="H12" s="11">
        <f t="shared" ref="H12:H22" si="2">(G12/$N$3)</f>
        <v>0.28000000000000003</v>
      </c>
      <c r="I12" s="9"/>
      <c r="J12" s="8"/>
      <c r="K12" s="9"/>
      <c r="L12" s="11">
        <f t="shared" ref="L12:L22" si="3">(K12/$N$3)</f>
        <v>0</v>
      </c>
      <c r="M12" s="1"/>
      <c r="N12" s="9"/>
      <c r="O12" s="8" t="str">
        <f t="shared" ref="O12:O22" si="4">IF(N12&gt;0,((N12/K12)*100),"")</f>
        <v/>
      </c>
      <c r="P12" s="9"/>
      <c r="Q12" s="8" t="str">
        <f t="shared" ref="Q12:Q22" si="5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16</v>
      </c>
      <c r="B13" s="9">
        <v>10</v>
      </c>
      <c r="C13" s="11">
        <f t="shared" si="0"/>
        <v>0.4</v>
      </c>
      <c r="D13" s="9">
        <v>13</v>
      </c>
      <c r="E13" s="11">
        <f t="shared" si="1"/>
        <v>0.52</v>
      </c>
      <c r="F13" s="1"/>
      <c r="G13" s="9">
        <v>19</v>
      </c>
      <c r="H13" s="11">
        <f t="shared" si="2"/>
        <v>0.76</v>
      </c>
      <c r="I13" s="9"/>
      <c r="J13" s="8"/>
      <c r="K13" s="9">
        <v>1</v>
      </c>
      <c r="L13" s="11">
        <f t="shared" si="3"/>
        <v>0.04</v>
      </c>
      <c r="M13" s="1"/>
      <c r="N13" s="9"/>
      <c r="O13" s="8" t="str">
        <f t="shared" si="4"/>
        <v/>
      </c>
      <c r="P13" s="9"/>
      <c r="Q13" s="8" t="str">
        <f t="shared" si="5"/>
        <v/>
      </c>
      <c r="R13" s="1"/>
      <c r="S13" s="1"/>
      <c r="T13" s="1"/>
      <c r="U13" s="1"/>
      <c r="V13" s="1"/>
    </row>
    <row r="14" spans="1:22" ht="15.75" x14ac:dyDescent="0.25">
      <c r="A14" s="1" t="s">
        <v>18</v>
      </c>
      <c r="B14" s="9">
        <v>11</v>
      </c>
      <c r="C14" s="11">
        <f t="shared" si="0"/>
        <v>0.44</v>
      </c>
      <c r="D14" s="9">
        <v>14</v>
      </c>
      <c r="E14" s="11">
        <f t="shared" si="1"/>
        <v>0.56000000000000005</v>
      </c>
      <c r="F14" s="1"/>
      <c r="G14" s="9">
        <v>20</v>
      </c>
      <c r="H14" s="11">
        <f t="shared" si="2"/>
        <v>0.8</v>
      </c>
      <c r="I14" s="9"/>
      <c r="J14" s="8"/>
      <c r="K14" s="9"/>
      <c r="L14" s="11">
        <f t="shared" si="3"/>
        <v>0</v>
      </c>
      <c r="M14" s="1"/>
      <c r="N14" s="9"/>
      <c r="O14" s="8" t="str">
        <f t="shared" si="4"/>
        <v/>
      </c>
      <c r="P14" s="9"/>
      <c r="Q14" s="8" t="str">
        <f t="shared" si="5"/>
        <v/>
      </c>
      <c r="R14" s="1"/>
      <c r="S14" s="1"/>
      <c r="T14" s="1"/>
      <c r="U14" s="1"/>
      <c r="V14" s="1"/>
    </row>
    <row r="15" spans="1:22" ht="15.75" x14ac:dyDescent="0.25">
      <c r="A15" s="1" t="s">
        <v>19</v>
      </c>
      <c r="B15" s="9">
        <v>14</v>
      </c>
      <c r="C15" s="11">
        <f t="shared" si="0"/>
        <v>0.56000000000000005</v>
      </c>
      <c r="D15" s="9">
        <v>10</v>
      </c>
      <c r="E15" s="11">
        <f t="shared" si="1"/>
        <v>0.4</v>
      </c>
      <c r="F15" s="1"/>
      <c r="G15" s="9">
        <v>16</v>
      </c>
      <c r="H15" s="11">
        <f t="shared" si="2"/>
        <v>0.64</v>
      </c>
      <c r="I15" s="9"/>
      <c r="J15" s="8"/>
      <c r="K15" s="9">
        <v>4</v>
      </c>
      <c r="L15" s="11">
        <f t="shared" si="3"/>
        <v>0.16</v>
      </c>
      <c r="M15" s="1"/>
      <c r="N15" s="9"/>
      <c r="O15" s="8" t="str">
        <f t="shared" si="4"/>
        <v/>
      </c>
      <c r="P15" s="9"/>
      <c r="Q15" s="8" t="str">
        <f t="shared" si="5"/>
        <v/>
      </c>
      <c r="R15" s="1"/>
      <c r="S15" s="1"/>
      <c r="T15" s="1"/>
      <c r="U15" s="1"/>
      <c r="V15" s="1"/>
    </row>
    <row r="16" spans="1:22" ht="15.75" x14ac:dyDescent="0.25">
      <c r="A16" s="1" t="s">
        <v>20</v>
      </c>
      <c r="B16" s="9">
        <v>11</v>
      </c>
      <c r="C16" s="11">
        <f t="shared" si="0"/>
        <v>0.44</v>
      </c>
      <c r="D16" s="9">
        <v>13</v>
      </c>
      <c r="E16" s="11">
        <f t="shared" si="1"/>
        <v>0.52</v>
      </c>
      <c r="F16" s="1"/>
      <c r="G16" s="9">
        <v>14</v>
      </c>
      <c r="H16" s="11">
        <f t="shared" si="2"/>
        <v>0.56000000000000005</v>
      </c>
      <c r="I16" s="9"/>
      <c r="J16" s="8"/>
      <c r="K16" s="9">
        <v>6</v>
      </c>
      <c r="L16" s="11">
        <f t="shared" si="3"/>
        <v>0.24</v>
      </c>
      <c r="M16" s="1"/>
      <c r="N16" s="9"/>
      <c r="O16" s="8" t="str">
        <f t="shared" si="4"/>
        <v/>
      </c>
      <c r="P16" s="9"/>
      <c r="Q16" s="8" t="str">
        <f t="shared" si="5"/>
        <v/>
      </c>
      <c r="R16" s="1"/>
      <c r="S16" s="1"/>
      <c r="T16" s="1"/>
      <c r="U16" s="1"/>
      <c r="V16" s="1"/>
    </row>
    <row r="17" spans="1:22" ht="15.75" x14ac:dyDescent="0.25">
      <c r="A17" s="1" t="s">
        <v>21</v>
      </c>
      <c r="B17" s="9">
        <v>13</v>
      </c>
      <c r="C17" s="11">
        <f t="shared" si="0"/>
        <v>0.52</v>
      </c>
      <c r="D17" s="9">
        <v>12</v>
      </c>
      <c r="E17" s="11">
        <f t="shared" si="1"/>
        <v>0.48</v>
      </c>
      <c r="F17" s="1"/>
      <c r="G17" s="9">
        <v>19</v>
      </c>
      <c r="H17" s="11">
        <f t="shared" si="2"/>
        <v>0.76</v>
      </c>
      <c r="I17" s="9"/>
      <c r="J17" s="8"/>
      <c r="K17" s="9">
        <v>1</v>
      </c>
      <c r="L17" s="11">
        <f t="shared" si="3"/>
        <v>0.04</v>
      </c>
      <c r="M17" s="1"/>
      <c r="N17" s="9"/>
      <c r="O17" s="8" t="str">
        <f t="shared" si="4"/>
        <v/>
      </c>
      <c r="P17" s="9"/>
      <c r="Q17" s="8" t="str">
        <f t="shared" si="5"/>
        <v/>
      </c>
      <c r="R17" s="1"/>
      <c r="S17" s="1"/>
      <c r="T17" s="1"/>
      <c r="U17" s="1"/>
      <c r="V17" s="1"/>
    </row>
    <row r="18" spans="1:22" ht="15.75" x14ac:dyDescent="0.25">
      <c r="A18" s="1" t="s">
        <v>22</v>
      </c>
      <c r="B18" s="9">
        <v>20</v>
      </c>
      <c r="C18" s="11">
        <f t="shared" si="0"/>
        <v>0.8</v>
      </c>
      <c r="D18" s="9">
        <v>5</v>
      </c>
      <c r="E18" s="11">
        <f t="shared" si="1"/>
        <v>0.2</v>
      </c>
      <c r="F18" s="1"/>
      <c r="G18" s="9">
        <v>20</v>
      </c>
      <c r="H18" s="11">
        <f t="shared" si="2"/>
        <v>0.8</v>
      </c>
      <c r="I18" s="9"/>
      <c r="J18" s="8"/>
      <c r="K18" s="9"/>
      <c r="L18" s="11">
        <f t="shared" si="3"/>
        <v>0</v>
      </c>
      <c r="M18" s="1"/>
      <c r="N18" s="9"/>
      <c r="O18" s="8" t="str">
        <f t="shared" si="4"/>
        <v/>
      </c>
      <c r="P18" s="9"/>
      <c r="Q18" s="8" t="str">
        <f t="shared" si="5"/>
        <v/>
      </c>
      <c r="R18" s="1"/>
      <c r="S18" s="1"/>
      <c r="T18" s="1"/>
      <c r="U18" s="1"/>
      <c r="V18" s="1"/>
    </row>
    <row r="19" spans="1:22" ht="15.75" x14ac:dyDescent="0.25">
      <c r="A19" s="1" t="s">
        <v>23</v>
      </c>
      <c r="B19" s="9">
        <v>15</v>
      </c>
      <c r="C19" s="11">
        <f t="shared" si="0"/>
        <v>0.6</v>
      </c>
      <c r="D19" s="9">
        <v>10</v>
      </c>
      <c r="E19" s="11">
        <f t="shared" si="1"/>
        <v>0.4</v>
      </c>
      <c r="F19" s="1"/>
      <c r="G19" s="9">
        <v>20</v>
      </c>
      <c r="H19" s="11">
        <f t="shared" si="2"/>
        <v>0.8</v>
      </c>
      <c r="I19" s="9"/>
      <c r="J19" s="8"/>
      <c r="K19" s="9"/>
      <c r="L19" s="11">
        <f t="shared" si="3"/>
        <v>0</v>
      </c>
      <c r="M19" s="1"/>
      <c r="N19" s="9"/>
      <c r="O19" s="8" t="str">
        <f t="shared" si="4"/>
        <v/>
      </c>
      <c r="P19" s="9"/>
      <c r="Q19" s="8" t="str">
        <f t="shared" si="5"/>
        <v/>
      </c>
      <c r="R19" s="1"/>
      <c r="S19" s="1"/>
      <c r="T19" s="1"/>
      <c r="U19" s="1"/>
      <c r="V19" s="1"/>
    </row>
    <row r="20" spans="1:22" ht="15.75" x14ac:dyDescent="0.25">
      <c r="A20" s="1" t="s">
        <v>31</v>
      </c>
      <c r="B20" s="9">
        <v>11</v>
      </c>
      <c r="C20" s="11">
        <f t="shared" si="0"/>
        <v>0.44</v>
      </c>
      <c r="D20" s="9">
        <v>13</v>
      </c>
      <c r="E20" s="11">
        <f t="shared" si="1"/>
        <v>0.52</v>
      </c>
      <c r="F20" s="1"/>
      <c r="G20" s="9">
        <v>18</v>
      </c>
      <c r="H20" s="11">
        <f t="shared" si="2"/>
        <v>0.72</v>
      </c>
      <c r="I20" s="9"/>
      <c r="J20" s="8"/>
      <c r="K20" s="9">
        <v>2</v>
      </c>
      <c r="L20" s="11">
        <f t="shared" si="3"/>
        <v>0.08</v>
      </c>
      <c r="M20" s="1"/>
      <c r="N20" s="9"/>
      <c r="O20" s="8" t="str">
        <f t="shared" si="4"/>
        <v/>
      </c>
      <c r="P20" s="9"/>
      <c r="Q20" s="8" t="str">
        <f t="shared" si="5"/>
        <v/>
      </c>
      <c r="R20" s="1"/>
      <c r="S20" s="1"/>
      <c r="T20" s="1"/>
      <c r="U20" s="1"/>
      <c r="V20" s="1"/>
    </row>
    <row r="21" spans="1:22" ht="15.75" x14ac:dyDescent="0.25">
      <c r="A21" s="1" t="s">
        <v>24</v>
      </c>
      <c r="B21" s="9">
        <v>15</v>
      </c>
      <c r="C21" s="11">
        <f t="shared" si="0"/>
        <v>0.6</v>
      </c>
      <c r="D21" s="9">
        <v>9</v>
      </c>
      <c r="E21" s="11">
        <f t="shared" si="1"/>
        <v>0.36</v>
      </c>
      <c r="F21" s="1"/>
      <c r="G21" s="9">
        <v>17</v>
      </c>
      <c r="H21" s="11">
        <f t="shared" si="2"/>
        <v>0.68</v>
      </c>
      <c r="I21" s="9"/>
      <c r="J21" s="8"/>
      <c r="K21" s="9">
        <v>3</v>
      </c>
      <c r="L21" s="11">
        <f t="shared" si="3"/>
        <v>0.12</v>
      </c>
      <c r="M21" s="1"/>
      <c r="N21" s="9"/>
      <c r="O21" s="8" t="str">
        <f t="shared" si="4"/>
        <v/>
      </c>
      <c r="P21" s="9"/>
      <c r="Q21" s="8" t="str">
        <f t="shared" si="5"/>
        <v/>
      </c>
      <c r="R21" s="1"/>
      <c r="S21" s="1"/>
      <c r="T21" s="1"/>
      <c r="U21" s="1"/>
      <c r="V21" s="1"/>
    </row>
    <row r="22" spans="1:22" ht="15.75" x14ac:dyDescent="0.25">
      <c r="A22" s="1" t="s">
        <v>26</v>
      </c>
      <c r="B22" s="9">
        <v>17</v>
      </c>
      <c r="C22" s="11">
        <f t="shared" si="0"/>
        <v>0.68</v>
      </c>
      <c r="D22" s="9">
        <v>8</v>
      </c>
      <c r="E22" s="11">
        <f t="shared" si="1"/>
        <v>0.32</v>
      </c>
      <c r="F22" s="1"/>
      <c r="G22" s="9">
        <v>20</v>
      </c>
      <c r="H22" s="11">
        <f t="shared" si="2"/>
        <v>0.8</v>
      </c>
      <c r="I22" s="1"/>
      <c r="J22" s="1"/>
      <c r="K22" s="9"/>
      <c r="L22" s="11">
        <f t="shared" si="3"/>
        <v>0</v>
      </c>
      <c r="M22" s="1"/>
      <c r="N22" s="1"/>
      <c r="O22" s="1" t="str">
        <f t="shared" si="4"/>
        <v/>
      </c>
      <c r="P22" s="1"/>
      <c r="Q22" s="1" t="str">
        <f t="shared" si="5"/>
        <v/>
      </c>
      <c r="R22" s="1"/>
      <c r="S22" s="1"/>
      <c r="T22" s="1"/>
      <c r="U22" s="1"/>
      <c r="V22" s="1"/>
    </row>
    <row r="23" spans="1:22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</sheetData>
  <mergeCells count="4">
    <mergeCell ref="B6:E6"/>
    <mergeCell ref="G6:L6"/>
    <mergeCell ref="N6:Q6"/>
    <mergeCell ref="S6:V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workbookViewId="0">
      <selection activeCell="O8" sqref="O8"/>
    </sheetView>
  </sheetViews>
  <sheetFormatPr defaultRowHeight="15" x14ac:dyDescent="0.25"/>
  <cols>
    <col min="1" max="1" width="31" customWidth="1"/>
    <col min="15" max="15" width="10.28515625" bestFit="1" customWidth="1"/>
  </cols>
  <sheetData>
    <row r="1" spans="1:22" ht="20.25" x14ac:dyDescent="0.3">
      <c r="A1" s="1"/>
      <c r="B1" s="2" t="s">
        <v>17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32</v>
      </c>
      <c r="B3" s="1"/>
      <c r="E3" s="9"/>
      <c r="F3" s="5" t="s">
        <v>0</v>
      </c>
      <c r="G3" s="5">
        <v>25</v>
      </c>
      <c r="H3" s="1" t="s">
        <v>13</v>
      </c>
      <c r="I3" s="1"/>
      <c r="J3" s="1"/>
      <c r="K3" s="1" t="s">
        <v>1</v>
      </c>
      <c r="L3" s="6">
        <f>(I3/G3)</f>
        <v>0</v>
      </c>
      <c r="M3" s="7" t="s">
        <v>2</v>
      </c>
      <c r="N3" s="7">
        <f>G3-I3+I4</f>
        <v>25</v>
      </c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21" t="s">
        <v>3</v>
      </c>
      <c r="C6" s="21"/>
      <c r="D6" s="21"/>
      <c r="E6" s="21"/>
      <c r="F6" s="1"/>
      <c r="G6" s="22" t="s">
        <v>4</v>
      </c>
      <c r="H6" s="22"/>
      <c r="I6" s="22"/>
      <c r="J6" s="22"/>
      <c r="K6" s="22"/>
      <c r="L6" s="22"/>
      <c r="M6" s="1"/>
      <c r="N6" s="21" t="s">
        <v>5</v>
      </c>
      <c r="O6" s="21"/>
      <c r="P6" s="21"/>
      <c r="Q6" s="21"/>
      <c r="R6" s="1"/>
      <c r="S6" s="22" t="s">
        <v>6</v>
      </c>
      <c r="T6" s="22"/>
      <c r="U6" s="22"/>
      <c r="V6" s="22"/>
    </row>
    <row r="7" spans="1:22" ht="15.75" x14ac:dyDescent="0.25">
      <c r="A7" s="1"/>
      <c r="B7" s="9" t="s">
        <v>7</v>
      </c>
      <c r="C7" s="9"/>
      <c r="D7" s="9" t="s">
        <v>8</v>
      </c>
      <c r="E7" s="9"/>
      <c r="F7" s="1"/>
      <c r="G7" s="9" t="s">
        <v>9</v>
      </c>
      <c r="H7" s="9"/>
      <c r="I7" s="9" t="s">
        <v>10</v>
      </c>
      <c r="J7" s="9"/>
      <c r="K7" s="9" t="s">
        <v>11</v>
      </c>
      <c r="L7" s="9"/>
      <c r="M7" s="1"/>
      <c r="N7" s="9" t="s">
        <v>9</v>
      </c>
      <c r="O7" s="9"/>
      <c r="P7" s="9" t="s">
        <v>10</v>
      </c>
      <c r="Q7" s="9"/>
      <c r="R7" s="1"/>
      <c r="S7" s="9" t="s">
        <v>9</v>
      </c>
      <c r="T7" s="9"/>
      <c r="U7" s="9" t="s">
        <v>10</v>
      </c>
      <c r="V7" s="9"/>
    </row>
    <row r="8" spans="1:22" ht="15.75" x14ac:dyDescent="0.25">
      <c r="A8" s="1" t="s">
        <v>12</v>
      </c>
      <c r="B8" s="9">
        <v>10</v>
      </c>
      <c r="C8" s="11">
        <f>(B8/G3)</f>
        <v>0.4</v>
      </c>
      <c r="D8" s="9">
        <v>13</v>
      </c>
      <c r="E8" s="11">
        <f>(D8/$G$3)</f>
        <v>0.52</v>
      </c>
      <c r="F8" s="1"/>
      <c r="G8" s="9">
        <v>16</v>
      </c>
      <c r="H8" s="11">
        <f>(G8/N3)</f>
        <v>0.64</v>
      </c>
      <c r="I8" s="9">
        <v>3</v>
      </c>
      <c r="J8" s="11">
        <f>(I8/N3)</f>
        <v>0.12</v>
      </c>
      <c r="K8" s="9">
        <v>6</v>
      </c>
      <c r="L8" s="11">
        <f>(K8/N3)</f>
        <v>0.24</v>
      </c>
      <c r="M8" s="1"/>
      <c r="N8" s="9">
        <v>6</v>
      </c>
      <c r="O8" s="11">
        <f>(N8/K8)</f>
        <v>1</v>
      </c>
      <c r="P8" s="9">
        <v>0</v>
      </c>
      <c r="Q8" s="11">
        <f>(P8/K8)</f>
        <v>0</v>
      </c>
      <c r="R8" s="1"/>
      <c r="S8" s="5">
        <f>(G8+N8)</f>
        <v>22</v>
      </c>
      <c r="T8" s="11">
        <f>(S8/N3)</f>
        <v>0.88</v>
      </c>
      <c r="U8" s="5">
        <f>(I8+P8)</f>
        <v>3</v>
      </c>
      <c r="V8" s="11">
        <f>(U8/N3)</f>
        <v>0.12</v>
      </c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29</v>
      </c>
      <c r="B11" s="9">
        <v>15</v>
      </c>
      <c r="C11" s="11">
        <f>(B11/$G$3)</f>
        <v>0.6</v>
      </c>
      <c r="D11" s="9">
        <v>5</v>
      </c>
      <c r="E11" s="11">
        <f>(D11/$G$3)</f>
        <v>0.2</v>
      </c>
      <c r="F11" s="1"/>
      <c r="G11" s="9">
        <v>19</v>
      </c>
      <c r="H11" s="11">
        <f>(G11/$N$3)</f>
        <v>0.76</v>
      </c>
      <c r="I11" s="9"/>
      <c r="J11" s="8"/>
      <c r="K11" s="9">
        <v>3</v>
      </c>
      <c r="L11" s="11">
        <f>(K11/$N$3)</f>
        <v>0.12</v>
      </c>
      <c r="M11" s="1"/>
      <c r="N11" s="9"/>
      <c r="O11" s="8" t="str">
        <f>IF(N11&gt;0,((N11/K11)*100),"")</f>
        <v/>
      </c>
      <c r="P11" s="9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16</v>
      </c>
      <c r="B12" s="9">
        <v>21</v>
      </c>
      <c r="C12" s="11">
        <f t="shared" ref="C12:C21" si="0">(B12/$G$3)</f>
        <v>0.84</v>
      </c>
      <c r="D12" s="9">
        <v>2</v>
      </c>
      <c r="E12" s="11">
        <f t="shared" ref="E12:E21" si="1">(D12/$G$3)</f>
        <v>0.08</v>
      </c>
      <c r="F12" s="1"/>
      <c r="G12" s="9">
        <v>22</v>
      </c>
      <c r="H12" s="11">
        <f t="shared" ref="H12:H21" si="2">(G12/$N$3)</f>
        <v>0.88</v>
      </c>
      <c r="I12" s="9"/>
      <c r="J12" s="8"/>
      <c r="K12" s="9"/>
      <c r="L12" s="11">
        <f t="shared" ref="L12:L21" si="3">(K12/$N$3)</f>
        <v>0</v>
      </c>
      <c r="M12" s="1"/>
      <c r="N12" s="9"/>
      <c r="O12" s="8" t="str">
        <f t="shared" ref="O12:O21" si="4">IF(N12&gt;0,((N12/K12)*100),"")</f>
        <v/>
      </c>
      <c r="P12" s="9"/>
      <c r="Q12" s="8" t="str">
        <f t="shared" ref="Q12:Q21" si="5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18</v>
      </c>
      <c r="B13" s="9">
        <v>13</v>
      </c>
      <c r="C13" s="11">
        <f t="shared" si="0"/>
        <v>0.52</v>
      </c>
      <c r="D13" s="9">
        <v>10</v>
      </c>
      <c r="E13" s="11">
        <f t="shared" si="1"/>
        <v>0.4</v>
      </c>
      <c r="F13" s="1"/>
      <c r="G13" s="9">
        <v>20</v>
      </c>
      <c r="H13" s="11">
        <f t="shared" si="2"/>
        <v>0.8</v>
      </c>
      <c r="I13" s="9"/>
      <c r="J13" s="8"/>
      <c r="K13" s="9">
        <v>2</v>
      </c>
      <c r="L13" s="11">
        <f t="shared" si="3"/>
        <v>0.08</v>
      </c>
      <c r="M13" s="1"/>
      <c r="N13" s="9"/>
      <c r="O13" s="8" t="str">
        <f t="shared" si="4"/>
        <v/>
      </c>
      <c r="P13" s="9"/>
      <c r="Q13" s="8" t="str">
        <f t="shared" si="5"/>
        <v/>
      </c>
      <c r="R13" s="1"/>
      <c r="S13" s="1"/>
      <c r="T13" s="1"/>
      <c r="U13" s="1"/>
      <c r="V13" s="1"/>
    </row>
    <row r="14" spans="1:22" ht="15.75" x14ac:dyDescent="0.25">
      <c r="A14" s="1" t="s">
        <v>19</v>
      </c>
      <c r="B14" s="9">
        <v>21</v>
      </c>
      <c r="C14" s="11">
        <f t="shared" si="0"/>
        <v>0.84</v>
      </c>
      <c r="D14" s="9">
        <v>2</v>
      </c>
      <c r="E14" s="11">
        <f t="shared" si="1"/>
        <v>0.08</v>
      </c>
      <c r="F14" s="1"/>
      <c r="G14" s="9">
        <v>22</v>
      </c>
      <c r="H14" s="11">
        <f t="shared" si="2"/>
        <v>0.88</v>
      </c>
      <c r="I14" s="9"/>
      <c r="J14" s="8"/>
      <c r="K14" s="9"/>
      <c r="L14" s="11">
        <f t="shared" si="3"/>
        <v>0</v>
      </c>
      <c r="M14" s="1"/>
      <c r="N14" s="9"/>
      <c r="O14" s="8" t="str">
        <f t="shared" si="4"/>
        <v/>
      </c>
      <c r="P14" s="9"/>
      <c r="Q14" s="8" t="str">
        <f t="shared" si="5"/>
        <v/>
      </c>
      <c r="R14" s="1"/>
      <c r="S14" s="1"/>
      <c r="T14" s="1"/>
      <c r="U14" s="1"/>
      <c r="V14" s="1"/>
    </row>
    <row r="15" spans="1:22" ht="15.75" x14ac:dyDescent="0.25">
      <c r="A15" s="1" t="s">
        <v>20</v>
      </c>
      <c r="B15" s="9">
        <v>13</v>
      </c>
      <c r="C15" s="11">
        <f t="shared" si="0"/>
        <v>0.52</v>
      </c>
      <c r="D15" s="9">
        <v>10</v>
      </c>
      <c r="E15" s="11">
        <f t="shared" si="1"/>
        <v>0.4</v>
      </c>
      <c r="F15" s="1"/>
      <c r="G15" s="9">
        <v>17</v>
      </c>
      <c r="H15" s="11">
        <f t="shared" si="2"/>
        <v>0.68</v>
      </c>
      <c r="I15" s="9"/>
      <c r="J15" s="8"/>
      <c r="K15" s="9">
        <v>5</v>
      </c>
      <c r="L15" s="11">
        <f t="shared" si="3"/>
        <v>0.2</v>
      </c>
      <c r="M15" s="1"/>
      <c r="N15" s="9"/>
      <c r="O15" s="8" t="str">
        <f t="shared" si="4"/>
        <v/>
      </c>
      <c r="P15" s="9"/>
      <c r="Q15" s="8" t="str">
        <f t="shared" si="5"/>
        <v/>
      </c>
      <c r="R15" s="1"/>
      <c r="S15" s="1"/>
      <c r="T15" s="1"/>
      <c r="U15" s="1"/>
      <c r="V15" s="1"/>
    </row>
    <row r="16" spans="1:22" ht="15.75" x14ac:dyDescent="0.25">
      <c r="A16" s="1" t="s">
        <v>21</v>
      </c>
      <c r="B16" s="9">
        <v>20</v>
      </c>
      <c r="C16" s="11">
        <f t="shared" si="0"/>
        <v>0.8</v>
      </c>
      <c r="D16" s="9">
        <v>2</v>
      </c>
      <c r="E16" s="11">
        <f t="shared" si="1"/>
        <v>0.08</v>
      </c>
      <c r="F16" s="1"/>
      <c r="G16" s="9">
        <v>22</v>
      </c>
      <c r="H16" s="11">
        <f t="shared" si="2"/>
        <v>0.88</v>
      </c>
      <c r="I16" s="9"/>
      <c r="J16" s="8"/>
      <c r="K16" s="9"/>
      <c r="L16" s="11">
        <f t="shared" si="3"/>
        <v>0</v>
      </c>
      <c r="M16" s="1"/>
      <c r="N16" s="9"/>
      <c r="O16" s="8" t="str">
        <f t="shared" si="4"/>
        <v/>
      </c>
      <c r="P16" s="9"/>
      <c r="Q16" s="8" t="str">
        <f t="shared" si="5"/>
        <v/>
      </c>
      <c r="R16" s="1"/>
      <c r="S16" s="1"/>
      <c r="T16" s="1"/>
      <c r="U16" s="1"/>
      <c r="V16" s="1"/>
    </row>
    <row r="17" spans="1:22" ht="15.75" x14ac:dyDescent="0.25">
      <c r="A17" s="1" t="s">
        <v>22</v>
      </c>
      <c r="B17" s="9">
        <v>20</v>
      </c>
      <c r="C17" s="11">
        <f t="shared" si="0"/>
        <v>0.8</v>
      </c>
      <c r="D17" s="9">
        <v>3</v>
      </c>
      <c r="E17" s="11">
        <f t="shared" si="1"/>
        <v>0.12</v>
      </c>
      <c r="F17" s="1"/>
      <c r="G17" s="9">
        <v>22</v>
      </c>
      <c r="H17" s="11">
        <f t="shared" si="2"/>
        <v>0.88</v>
      </c>
      <c r="I17" s="9"/>
      <c r="J17" s="8"/>
      <c r="K17" s="9"/>
      <c r="L17" s="11">
        <f t="shared" si="3"/>
        <v>0</v>
      </c>
      <c r="M17" s="1"/>
      <c r="N17" s="9"/>
      <c r="O17" s="8" t="str">
        <f t="shared" si="4"/>
        <v/>
      </c>
      <c r="P17" s="9"/>
      <c r="Q17" s="8" t="str">
        <f t="shared" si="5"/>
        <v/>
      </c>
      <c r="R17" s="1"/>
      <c r="S17" s="1"/>
      <c r="T17" s="1"/>
      <c r="U17" s="1"/>
      <c r="V17" s="1"/>
    </row>
    <row r="18" spans="1:22" ht="15.75" x14ac:dyDescent="0.25">
      <c r="A18" s="1" t="s">
        <v>23</v>
      </c>
      <c r="B18" s="9">
        <v>20</v>
      </c>
      <c r="C18" s="11">
        <f t="shared" si="0"/>
        <v>0.8</v>
      </c>
      <c r="D18" s="9">
        <v>2</v>
      </c>
      <c r="E18" s="11">
        <f t="shared" si="1"/>
        <v>0.08</v>
      </c>
      <c r="F18" s="1"/>
      <c r="G18" s="9">
        <v>22</v>
      </c>
      <c r="H18" s="11">
        <f t="shared" si="2"/>
        <v>0.88</v>
      </c>
      <c r="I18" s="9"/>
      <c r="J18" s="8"/>
      <c r="K18" s="9"/>
      <c r="L18" s="11">
        <f t="shared" si="3"/>
        <v>0</v>
      </c>
      <c r="M18" s="1"/>
      <c r="N18" s="9"/>
      <c r="O18" s="8" t="str">
        <f t="shared" si="4"/>
        <v/>
      </c>
      <c r="P18" s="9"/>
      <c r="Q18" s="8" t="str">
        <f t="shared" si="5"/>
        <v/>
      </c>
      <c r="R18" s="1"/>
      <c r="S18" s="1"/>
      <c r="T18" s="1"/>
      <c r="U18" s="1"/>
      <c r="V18" s="1"/>
    </row>
    <row r="19" spans="1:22" ht="15.75" x14ac:dyDescent="0.25">
      <c r="A19" s="1" t="s">
        <v>31</v>
      </c>
      <c r="B19" s="9">
        <v>17</v>
      </c>
      <c r="C19" s="11">
        <f t="shared" si="0"/>
        <v>0.68</v>
      </c>
      <c r="D19" s="9">
        <v>5</v>
      </c>
      <c r="E19" s="11">
        <f t="shared" si="1"/>
        <v>0.2</v>
      </c>
      <c r="F19" s="1"/>
      <c r="G19" s="9">
        <v>22</v>
      </c>
      <c r="H19" s="11">
        <f t="shared" si="2"/>
        <v>0.88</v>
      </c>
      <c r="I19" s="9"/>
      <c r="J19" s="8"/>
      <c r="K19" s="9"/>
      <c r="L19" s="11">
        <f t="shared" si="3"/>
        <v>0</v>
      </c>
      <c r="M19" s="1"/>
      <c r="N19" s="9"/>
      <c r="O19" s="8" t="str">
        <f t="shared" si="4"/>
        <v/>
      </c>
      <c r="P19" s="9"/>
      <c r="Q19" s="8" t="str">
        <f t="shared" si="5"/>
        <v/>
      </c>
      <c r="R19" s="1"/>
      <c r="S19" s="1"/>
      <c r="T19" s="1"/>
      <c r="U19" s="1"/>
      <c r="V19" s="1"/>
    </row>
    <row r="20" spans="1:22" ht="15.75" x14ac:dyDescent="0.25">
      <c r="A20" s="1" t="s">
        <v>24</v>
      </c>
      <c r="B20" s="9">
        <v>16</v>
      </c>
      <c r="C20" s="11">
        <f t="shared" si="0"/>
        <v>0.64</v>
      </c>
      <c r="D20" s="9">
        <v>5</v>
      </c>
      <c r="E20" s="11">
        <f t="shared" si="1"/>
        <v>0.2</v>
      </c>
      <c r="F20" s="1"/>
      <c r="G20" s="9">
        <v>22</v>
      </c>
      <c r="H20" s="11">
        <f t="shared" si="2"/>
        <v>0.88</v>
      </c>
      <c r="I20" s="9"/>
      <c r="J20" s="8"/>
      <c r="K20" s="9"/>
      <c r="L20" s="11">
        <f t="shared" si="3"/>
        <v>0</v>
      </c>
      <c r="M20" s="1"/>
      <c r="N20" s="9"/>
      <c r="O20" s="8" t="str">
        <f t="shared" si="4"/>
        <v/>
      </c>
      <c r="P20" s="9"/>
      <c r="Q20" s="8" t="str">
        <f t="shared" si="5"/>
        <v/>
      </c>
      <c r="R20" s="1"/>
      <c r="S20" s="1"/>
      <c r="T20" s="1"/>
      <c r="U20" s="1"/>
      <c r="V20" s="1"/>
    </row>
    <row r="21" spans="1:22" ht="15.75" x14ac:dyDescent="0.25">
      <c r="A21" s="1" t="s">
        <v>26</v>
      </c>
      <c r="B21" s="9">
        <v>16</v>
      </c>
      <c r="C21" s="11">
        <f t="shared" si="0"/>
        <v>0.64</v>
      </c>
      <c r="D21" s="9">
        <v>6</v>
      </c>
      <c r="E21" s="11">
        <f t="shared" si="1"/>
        <v>0.24</v>
      </c>
      <c r="F21" s="1"/>
      <c r="G21" s="9">
        <v>22</v>
      </c>
      <c r="H21" s="11">
        <f t="shared" si="2"/>
        <v>0.88</v>
      </c>
      <c r="I21" s="9"/>
      <c r="J21" s="8"/>
      <c r="K21" s="9"/>
      <c r="L21" s="11">
        <f t="shared" si="3"/>
        <v>0</v>
      </c>
      <c r="M21" s="1"/>
      <c r="N21" s="9"/>
      <c r="O21" s="8" t="str">
        <f t="shared" si="4"/>
        <v/>
      </c>
      <c r="P21" s="9"/>
      <c r="Q21" s="8" t="str">
        <f t="shared" si="5"/>
        <v/>
      </c>
      <c r="R21" s="1"/>
      <c r="S21" s="1"/>
      <c r="T21" s="1"/>
      <c r="U21" s="1"/>
      <c r="V21" s="1"/>
    </row>
    <row r="22" spans="1:22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</sheetData>
  <mergeCells count="4">
    <mergeCell ref="B6:E6"/>
    <mergeCell ref="G6:L6"/>
    <mergeCell ref="N6:Q6"/>
    <mergeCell ref="S6:V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workbookViewId="0">
      <selection activeCell="O8" sqref="O8"/>
    </sheetView>
  </sheetViews>
  <sheetFormatPr defaultRowHeight="15" x14ac:dyDescent="0.25"/>
  <cols>
    <col min="1" max="1" width="31.85546875" customWidth="1"/>
    <col min="15" max="15" width="10.28515625" bestFit="1" customWidth="1"/>
  </cols>
  <sheetData>
    <row r="1" spans="1:22" ht="20.25" x14ac:dyDescent="0.3">
      <c r="A1" s="1"/>
      <c r="B1" s="2" t="s">
        <v>17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33</v>
      </c>
      <c r="B3" s="1"/>
      <c r="E3" s="9"/>
      <c r="F3" s="5" t="s">
        <v>0</v>
      </c>
      <c r="G3" s="5">
        <v>23</v>
      </c>
      <c r="H3" s="1" t="s">
        <v>13</v>
      </c>
      <c r="I3" s="1"/>
      <c r="J3" s="1"/>
      <c r="K3" s="1" t="s">
        <v>1</v>
      </c>
      <c r="L3" s="6">
        <f>(I3/G3)</f>
        <v>0</v>
      </c>
      <c r="M3" s="7" t="s">
        <v>2</v>
      </c>
      <c r="N3" s="7">
        <f>G3-I3+I4</f>
        <v>24</v>
      </c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14</v>
      </c>
      <c r="I4" s="1">
        <v>1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21" t="s">
        <v>3</v>
      </c>
      <c r="C6" s="21"/>
      <c r="D6" s="21"/>
      <c r="E6" s="21"/>
      <c r="F6" s="1"/>
      <c r="G6" s="22" t="s">
        <v>4</v>
      </c>
      <c r="H6" s="22"/>
      <c r="I6" s="22"/>
      <c r="J6" s="22"/>
      <c r="K6" s="22"/>
      <c r="L6" s="22"/>
      <c r="M6" s="1"/>
      <c r="N6" s="21" t="s">
        <v>5</v>
      </c>
      <c r="O6" s="21"/>
      <c r="P6" s="21"/>
      <c r="Q6" s="21"/>
      <c r="R6" s="1"/>
      <c r="S6" s="22" t="s">
        <v>6</v>
      </c>
      <c r="T6" s="22"/>
      <c r="U6" s="22"/>
      <c r="V6" s="22"/>
    </row>
    <row r="7" spans="1:22" ht="15.75" x14ac:dyDescent="0.25">
      <c r="A7" s="1"/>
      <c r="B7" s="9" t="s">
        <v>7</v>
      </c>
      <c r="C7" s="9"/>
      <c r="D7" s="9" t="s">
        <v>8</v>
      </c>
      <c r="E7" s="9"/>
      <c r="F7" s="1"/>
      <c r="G7" s="9" t="s">
        <v>9</v>
      </c>
      <c r="H7" s="9"/>
      <c r="I7" s="9" t="s">
        <v>10</v>
      </c>
      <c r="J7" s="9"/>
      <c r="K7" s="9" t="s">
        <v>11</v>
      </c>
      <c r="L7" s="9"/>
      <c r="M7" s="1"/>
      <c r="N7" s="9" t="s">
        <v>9</v>
      </c>
      <c r="O7" s="9"/>
      <c r="P7" s="9" t="s">
        <v>10</v>
      </c>
      <c r="Q7" s="9"/>
      <c r="R7" s="1"/>
      <c r="S7" s="9" t="s">
        <v>9</v>
      </c>
      <c r="T7" s="9"/>
      <c r="U7" s="9" t="s">
        <v>10</v>
      </c>
      <c r="V7" s="9"/>
    </row>
    <row r="8" spans="1:22" ht="15.75" x14ac:dyDescent="0.25">
      <c r="A8" s="1" t="s">
        <v>12</v>
      </c>
      <c r="B8" s="9">
        <v>4</v>
      </c>
      <c r="C8" s="11">
        <f>(B8/G3)</f>
        <v>0.17391304347826086</v>
      </c>
      <c r="D8" s="9">
        <v>18</v>
      </c>
      <c r="E8" s="11">
        <f>(D8/$G$3)</f>
        <v>0.78260869565217395</v>
      </c>
      <c r="F8" s="1"/>
      <c r="G8" s="9">
        <v>14</v>
      </c>
      <c r="H8" s="11">
        <f>(G8/N3)</f>
        <v>0.58333333333333337</v>
      </c>
      <c r="I8" s="9">
        <v>4</v>
      </c>
      <c r="J8" s="11">
        <f>(I8/N3)</f>
        <v>0.16666666666666666</v>
      </c>
      <c r="K8" s="9">
        <v>6</v>
      </c>
      <c r="L8" s="11">
        <f>(K8/N3)</f>
        <v>0.25</v>
      </c>
      <c r="M8" s="1"/>
      <c r="N8" s="9">
        <v>6</v>
      </c>
      <c r="O8" s="11">
        <f>(N8/K8)</f>
        <v>1</v>
      </c>
      <c r="P8" s="9">
        <v>0</v>
      </c>
      <c r="Q8" s="11">
        <f>(P8/K8)</f>
        <v>0</v>
      </c>
      <c r="R8" s="1"/>
      <c r="S8" s="5">
        <f>(G8+N8)</f>
        <v>20</v>
      </c>
      <c r="T8" s="11">
        <f>(S8/N3)</f>
        <v>0.83333333333333337</v>
      </c>
      <c r="U8" s="5">
        <f>(I8+P8)</f>
        <v>4</v>
      </c>
      <c r="V8" s="11">
        <f>(U8/N3)</f>
        <v>0.16666666666666666</v>
      </c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16</v>
      </c>
      <c r="B11" s="9">
        <v>19</v>
      </c>
      <c r="C11" s="11">
        <f>(B11/$G$3)</f>
        <v>0.82608695652173914</v>
      </c>
      <c r="D11" s="9">
        <v>2</v>
      </c>
      <c r="E11" s="11">
        <f>(D11/$G$3)</f>
        <v>8.6956521739130432E-2</v>
      </c>
      <c r="F11" s="1"/>
      <c r="G11" s="9">
        <v>17</v>
      </c>
      <c r="H11" s="11">
        <f>(G11/$N$3)</f>
        <v>0.70833333333333337</v>
      </c>
      <c r="I11" s="9"/>
      <c r="J11" s="8"/>
      <c r="K11" s="9">
        <v>3</v>
      </c>
      <c r="L11" s="11">
        <f>(K11/$N$3)</f>
        <v>0.125</v>
      </c>
      <c r="M11" s="1"/>
      <c r="N11" s="9"/>
      <c r="O11" s="8" t="str">
        <f>IF(N11&gt;0,((N11/K11)*100),"")</f>
        <v/>
      </c>
      <c r="P11" s="9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18</v>
      </c>
      <c r="B12" s="9">
        <v>15</v>
      </c>
      <c r="C12" s="11">
        <f t="shared" ref="C12:C21" si="0">(B12/$G$3)</f>
        <v>0.65217391304347827</v>
      </c>
      <c r="D12" s="9">
        <v>6</v>
      </c>
      <c r="E12" s="11">
        <f t="shared" ref="E12:E21" si="1">(D12/$G$3)</f>
        <v>0.2608695652173913</v>
      </c>
      <c r="F12" s="1"/>
      <c r="G12" s="9">
        <v>20</v>
      </c>
      <c r="H12" s="11">
        <f t="shared" ref="H12:H21" si="2">(G12/$N$3)</f>
        <v>0.83333333333333337</v>
      </c>
      <c r="I12" s="9"/>
      <c r="J12" s="8"/>
      <c r="K12" s="9"/>
      <c r="L12" s="11">
        <f t="shared" ref="L12:L21" si="3">(K12/$N$3)</f>
        <v>0</v>
      </c>
      <c r="M12" s="1"/>
      <c r="N12" s="9"/>
      <c r="O12" s="8" t="str">
        <f t="shared" ref="O12:O21" si="4">IF(N12&gt;0,((N12/K12)*100),"")</f>
        <v/>
      </c>
      <c r="P12" s="9"/>
      <c r="Q12" s="8" t="str">
        <f t="shared" ref="Q12:Q21" si="5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19</v>
      </c>
      <c r="B13" s="9">
        <v>14</v>
      </c>
      <c r="C13" s="11">
        <f t="shared" si="0"/>
        <v>0.60869565217391308</v>
      </c>
      <c r="D13" s="9">
        <v>6</v>
      </c>
      <c r="E13" s="11">
        <f t="shared" si="1"/>
        <v>0.2608695652173913</v>
      </c>
      <c r="F13" s="1"/>
      <c r="G13" s="9">
        <v>19</v>
      </c>
      <c r="H13" s="11">
        <f t="shared" si="2"/>
        <v>0.79166666666666663</v>
      </c>
      <c r="I13" s="9"/>
      <c r="J13" s="8"/>
      <c r="K13" s="9">
        <v>1</v>
      </c>
      <c r="L13" s="11">
        <f t="shared" si="3"/>
        <v>4.1666666666666664E-2</v>
      </c>
      <c r="M13" s="1"/>
      <c r="N13" s="9"/>
      <c r="O13" s="8" t="str">
        <f t="shared" si="4"/>
        <v/>
      </c>
      <c r="P13" s="9"/>
      <c r="Q13" s="8" t="str">
        <f t="shared" si="5"/>
        <v/>
      </c>
      <c r="R13" s="1"/>
      <c r="S13" s="1"/>
      <c r="T13" s="1"/>
      <c r="U13" s="1"/>
      <c r="V13" s="1"/>
    </row>
    <row r="14" spans="1:22" ht="15.75" x14ac:dyDescent="0.25">
      <c r="A14" s="1" t="s">
        <v>20</v>
      </c>
      <c r="B14" s="9">
        <v>7</v>
      </c>
      <c r="C14" s="11">
        <f t="shared" si="0"/>
        <v>0.30434782608695654</v>
      </c>
      <c r="D14" s="9">
        <v>15</v>
      </c>
      <c r="E14" s="11">
        <f t="shared" si="1"/>
        <v>0.65217391304347827</v>
      </c>
      <c r="F14" s="1"/>
      <c r="G14" s="9">
        <v>15</v>
      </c>
      <c r="H14" s="11">
        <f t="shared" si="2"/>
        <v>0.625</v>
      </c>
      <c r="I14" s="9"/>
      <c r="J14" s="8"/>
      <c r="K14" s="9">
        <v>5</v>
      </c>
      <c r="L14" s="11">
        <f t="shared" si="3"/>
        <v>0.20833333333333334</v>
      </c>
      <c r="M14" s="1"/>
      <c r="N14" s="9"/>
      <c r="O14" s="8" t="str">
        <f t="shared" si="4"/>
        <v/>
      </c>
      <c r="P14" s="9"/>
      <c r="Q14" s="8" t="str">
        <f t="shared" si="5"/>
        <v/>
      </c>
      <c r="R14" s="1"/>
      <c r="S14" s="1"/>
      <c r="T14" s="1"/>
      <c r="U14" s="1"/>
      <c r="V14" s="1"/>
    </row>
    <row r="15" spans="1:22" ht="15.75" x14ac:dyDescent="0.25">
      <c r="A15" s="1" t="s">
        <v>21</v>
      </c>
      <c r="B15" s="9">
        <v>14</v>
      </c>
      <c r="C15" s="11">
        <f t="shared" si="0"/>
        <v>0.60869565217391308</v>
      </c>
      <c r="D15" s="9">
        <v>7</v>
      </c>
      <c r="E15" s="11">
        <f t="shared" si="1"/>
        <v>0.30434782608695654</v>
      </c>
      <c r="F15" s="1"/>
      <c r="G15" s="9">
        <v>19</v>
      </c>
      <c r="H15" s="11">
        <f t="shared" si="2"/>
        <v>0.79166666666666663</v>
      </c>
      <c r="I15" s="9"/>
      <c r="J15" s="8"/>
      <c r="K15" s="9">
        <v>1</v>
      </c>
      <c r="L15" s="11">
        <f t="shared" si="3"/>
        <v>4.1666666666666664E-2</v>
      </c>
      <c r="M15" s="1"/>
      <c r="N15" s="9"/>
      <c r="O15" s="8" t="str">
        <f t="shared" si="4"/>
        <v/>
      </c>
      <c r="P15" s="9"/>
      <c r="Q15" s="8" t="str">
        <f t="shared" si="5"/>
        <v/>
      </c>
      <c r="R15" s="1"/>
      <c r="S15" s="1"/>
      <c r="T15" s="1"/>
      <c r="U15" s="1"/>
      <c r="V15" s="1"/>
    </row>
    <row r="16" spans="1:22" ht="15.75" x14ac:dyDescent="0.25">
      <c r="A16" s="1" t="s">
        <v>22</v>
      </c>
      <c r="B16" s="9">
        <v>15</v>
      </c>
      <c r="C16" s="11">
        <f t="shared" si="0"/>
        <v>0.65217391304347827</v>
      </c>
      <c r="D16" s="9">
        <v>6</v>
      </c>
      <c r="E16" s="11">
        <f t="shared" si="1"/>
        <v>0.2608695652173913</v>
      </c>
      <c r="F16" s="1"/>
      <c r="G16" s="9">
        <v>20</v>
      </c>
      <c r="H16" s="11">
        <f t="shared" si="2"/>
        <v>0.83333333333333337</v>
      </c>
      <c r="I16" s="9"/>
      <c r="J16" s="8"/>
      <c r="K16" s="9"/>
      <c r="L16" s="11">
        <f t="shared" si="3"/>
        <v>0</v>
      </c>
      <c r="M16" s="1"/>
      <c r="N16" s="9"/>
      <c r="O16" s="8" t="str">
        <f t="shared" si="4"/>
        <v/>
      </c>
      <c r="P16" s="9"/>
      <c r="Q16" s="8" t="str">
        <f t="shared" si="5"/>
        <v/>
      </c>
      <c r="R16" s="1"/>
      <c r="S16" s="1"/>
      <c r="T16" s="1"/>
      <c r="U16" s="1"/>
      <c r="V16" s="1"/>
    </row>
    <row r="17" spans="1:22" ht="15.75" x14ac:dyDescent="0.25">
      <c r="A17" s="1" t="s">
        <v>23</v>
      </c>
      <c r="B17" s="9">
        <v>22</v>
      </c>
      <c r="C17" s="11">
        <f t="shared" si="0"/>
        <v>0.95652173913043481</v>
      </c>
      <c r="D17" s="9">
        <v>0</v>
      </c>
      <c r="E17" s="11">
        <f t="shared" si="1"/>
        <v>0</v>
      </c>
      <c r="F17" s="1"/>
      <c r="G17" s="10">
        <v>20</v>
      </c>
      <c r="H17" s="11">
        <f t="shared" si="2"/>
        <v>0.83333333333333337</v>
      </c>
      <c r="I17" s="9"/>
      <c r="J17" s="8"/>
      <c r="K17" s="9"/>
      <c r="L17" s="11">
        <f t="shared" si="3"/>
        <v>0</v>
      </c>
      <c r="M17" s="1"/>
      <c r="N17" s="9"/>
      <c r="O17" s="8" t="str">
        <f t="shared" si="4"/>
        <v/>
      </c>
      <c r="P17" s="9"/>
      <c r="Q17" s="8" t="str">
        <f t="shared" si="5"/>
        <v/>
      </c>
      <c r="R17" s="1"/>
      <c r="S17" s="1"/>
      <c r="T17" s="1"/>
      <c r="U17" s="1"/>
      <c r="V17" s="1"/>
    </row>
    <row r="18" spans="1:22" ht="15.75" x14ac:dyDescent="0.25">
      <c r="A18" s="1" t="s">
        <v>31</v>
      </c>
      <c r="B18" s="9">
        <v>9</v>
      </c>
      <c r="C18" s="11">
        <f t="shared" si="0"/>
        <v>0.39130434782608697</v>
      </c>
      <c r="D18" s="9">
        <v>12</v>
      </c>
      <c r="E18" s="11">
        <f t="shared" si="1"/>
        <v>0.52173913043478259</v>
      </c>
      <c r="F18" s="1"/>
      <c r="G18" s="10">
        <v>20</v>
      </c>
      <c r="H18" s="11">
        <f t="shared" si="2"/>
        <v>0.83333333333333337</v>
      </c>
      <c r="I18" s="9"/>
      <c r="J18" s="8"/>
      <c r="K18" s="9"/>
      <c r="L18" s="11">
        <f t="shared" si="3"/>
        <v>0</v>
      </c>
      <c r="M18" s="1"/>
      <c r="N18" s="9"/>
      <c r="O18" s="8" t="str">
        <f t="shared" si="4"/>
        <v/>
      </c>
      <c r="P18" s="9"/>
      <c r="Q18" s="8" t="str">
        <f t="shared" si="5"/>
        <v/>
      </c>
      <c r="R18" s="1"/>
      <c r="S18" s="1"/>
      <c r="T18" s="1"/>
      <c r="U18" s="1"/>
      <c r="V18" s="1"/>
    </row>
    <row r="19" spans="1:22" ht="15.75" x14ac:dyDescent="0.25">
      <c r="A19" s="1" t="s">
        <v>24</v>
      </c>
      <c r="B19" s="9">
        <v>16</v>
      </c>
      <c r="C19" s="11">
        <f t="shared" si="0"/>
        <v>0.69565217391304346</v>
      </c>
      <c r="D19" s="9">
        <v>6</v>
      </c>
      <c r="E19" s="11">
        <f t="shared" si="1"/>
        <v>0.2608695652173913</v>
      </c>
      <c r="F19" s="1"/>
      <c r="G19" s="10">
        <v>20</v>
      </c>
      <c r="H19" s="11">
        <f t="shared" si="2"/>
        <v>0.83333333333333337</v>
      </c>
      <c r="I19" s="9"/>
      <c r="J19" s="8"/>
      <c r="K19" s="9"/>
      <c r="L19" s="11">
        <f t="shared" si="3"/>
        <v>0</v>
      </c>
      <c r="M19" s="1"/>
      <c r="N19" s="9"/>
      <c r="O19" s="8" t="str">
        <f t="shared" si="4"/>
        <v/>
      </c>
      <c r="P19" s="9"/>
      <c r="Q19" s="8" t="str">
        <f t="shared" si="5"/>
        <v/>
      </c>
      <c r="R19" s="1"/>
      <c r="S19" s="1"/>
      <c r="T19" s="1"/>
      <c r="U19" s="1"/>
      <c r="V19" s="1"/>
    </row>
    <row r="20" spans="1:22" ht="15.75" x14ac:dyDescent="0.25">
      <c r="A20" s="1" t="s">
        <v>26</v>
      </c>
      <c r="B20" s="9">
        <v>21</v>
      </c>
      <c r="C20" s="11">
        <f t="shared" si="0"/>
        <v>0.91304347826086951</v>
      </c>
      <c r="D20" s="9">
        <v>0</v>
      </c>
      <c r="E20" s="11">
        <f t="shared" si="1"/>
        <v>0</v>
      </c>
      <c r="F20" s="1"/>
      <c r="G20" s="10">
        <v>20</v>
      </c>
      <c r="H20" s="11">
        <f t="shared" si="2"/>
        <v>0.83333333333333337</v>
      </c>
      <c r="I20" s="9"/>
      <c r="J20" s="8"/>
      <c r="K20" s="9"/>
      <c r="L20" s="11">
        <f t="shared" si="3"/>
        <v>0</v>
      </c>
      <c r="M20" s="1"/>
      <c r="N20" s="9"/>
      <c r="O20" s="8" t="str">
        <f t="shared" si="4"/>
        <v/>
      </c>
      <c r="P20" s="9"/>
      <c r="Q20" s="8" t="str">
        <f t="shared" si="5"/>
        <v/>
      </c>
      <c r="R20" s="1"/>
      <c r="S20" s="1"/>
      <c r="T20" s="1"/>
      <c r="U20" s="1"/>
      <c r="V20" s="1"/>
    </row>
    <row r="21" spans="1:22" ht="15.75" x14ac:dyDescent="0.25">
      <c r="A21" s="1" t="s">
        <v>27</v>
      </c>
      <c r="B21" s="9">
        <v>14</v>
      </c>
      <c r="C21" s="11">
        <f t="shared" si="0"/>
        <v>0.60869565217391308</v>
      </c>
      <c r="D21" s="9">
        <v>8</v>
      </c>
      <c r="E21" s="11">
        <f t="shared" si="1"/>
        <v>0.34782608695652173</v>
      </c>
      <c r="F21" s="1"/>
      <c r="G21" s="9">
        <v>17</v>
      </c>
      <c r="H21" s="11">
        <f t="shared" si="2"/>
        <v>0.70833333333333337</v>
      </c>
      <c r="I21" s="9"/>
      <c r="J21" s="8"/>
      <c r="K21" s="9">
        <v>3</v>
      </c>
      <c r="L21" s="11">
        <f t="shared" si="3"/>
        <v>0.125</v>
      </c>
      <c r="M21" s="1"/>
      <c r="N21" s="9"/>
      <c r="O21" s="8" t="str">
        <f t="shared" si="4"/>
        <v/>
      </c>
      <c r="P21" s="9"/>
      <c r="Q21" s="8" t="str">
        <f t="shared" si="5"/>
        <v/>
      </c>
      <c r="R21" s="1"/>
      <c r="S21" s="1"/>
      <c r="T21" s="1"/>
      <c r="U21" s="1"/>
      <c r="V21" s="1"/>
    </row>
    <row r="22" spans="1:22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</sheetData>
  <mergeCells count="4">
    <mergeCell ref="B6:E6"/>
    <mergeCell ref="G6:L6"/>
    <mergeCell ref="N6:Q6"/>
    <mergeCell ref="S6:V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workbookViewId="0">
      <selection activeCell="G29" sqref="G29"/>
    </sheetView>
  </sheetViews>
  <sheetFormatPr defaultRowHeight="15" x14ac:dyDescent="0.25"/>
  <cols>
    <col min="1" max="1" width="27.85546875" customWidth="1"/>
    <col min="5" max="5" width="12.28515625" customWidth="1"/>
    <col min="7" max="7" width="12.5703125" customWidth="1"/>
    <col min="8" max="8" width="10.28515625" bestFit="1" customWidth="1"/>
  </cols>
  <sheetData>
    <row r="1" spans="1:22" ht="20.25" x14ac:dyDescent="0.3">
      <c r="A1" s="1"/>
      <c r="B1" s="2" t="s">
        <v>17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34</v>
      </c>
      <c r="B3" s="1"/>
      <c r="E3" s="9"/>
      <c r="F3" s="5" t="s">
        <v>0</v>
      </c>
      <c r="G3" s="5">
        <v>18</v>
      </c>
      <c r="H3" s="1" t="s">
        <v>13</v>
      </c>
      <c r="I3" s="1">
        <v>2</v>
      </c>
      <c r="J3" s="1"/>
      <c r="K3" s="1" t="s">
        <v>1</v>
      </c>
      <c r="L3" s="6">
        <f>(I3/G3)</f>
        <v>0.1111111111111111</v>
      </c>
      <c r="M3" s="7" t="s">
        <v>2</v>
      </c>
      <c r="N3" s="7">
        <f>G3-I3+I4</f>
        <v>16</v>
      </c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21" t="s">
        <v>3</v>
      </c>
      <c r="C6" s="21"/>
      <c r="D6" s="21"/>
      <c r="E6" s="21"/>
      <c r="F6" s="1"/>
      <c r="G6" s="22" t="s">
        <v>4</v>
      </c>
      <c r="H6" s="22"/>
      <c r="I6" s="22"/>
      <c r="J6" s="22"/>
      <c r="K6" s="22"/>
      <c r="L6" s="22"/>
      <c r="M6" s="1"/>
      <c r="N6" s="21" t="s">
        <v>5</v>
      </c>
      <c r="O6" s="21"/>
      <c r="P6" s="21"/>
      <c r="Q6" s="21"/>
      <c r="R6" s="1"/>
      <c r="S6" s="22" t="s">
        <v>6</v>
      </c>
      <c r="T6" s="22"/>
      <c r="U6" s="22"/>
      <c r="V6" s="22"/>
    </row>
    <row r="7" spans="1:22" ht="15.75" x14ac:dyDescent="0.25">
      <c r="A7" s="1"/>
      <c r="B7" s="9" t="s">
        <v>7</v>
      </c>
      <c r="C7" s="9"/>
      <c r="D7" s="9" t="s">
        <v>8</v>
      </c>
      <c r="E7" s="9"/>
      <c r="F7" s="1"/>
      <c r="G7" s="9" t="s">
        <v>9</v>
      </c>
      <c r="H7" s="9"/>
      <c r="I7" s="9" t="s">
        <v>10</v>
      </c>
      <c r="J7" s="9"/>
      <c r="K7" s="9" t="s">
        <v>11</v>
      </c>
      <c r="L7" s="9"/>
      <c r="M7" s="1"/>
      <c r="N7" s="9" t="s">
        <v>9</v>
      </c>
      <c r="O7" s="9"/>
      <c r="P7" s="9" t="s">
        <v>10</v>
      </c>
      <c r="Q7" s="9"/>
      <c r="R7" s="1"/>
      <c r="S7" s="9" t="s">
        <v>9</v>
      </c>
      <c r="T7" s="9"/>
      <c r="U7" s="9" t="s">
        <v>10</v>
      </c>
      <c r="V7" s="9"/>
    </row>
    <row r="8" spans="1:22" ht="15.75" x14ac:dyDescent="0.25">
      <c r="A8" s="1" t="s">
        <v>12</v>
      </c>
      <c r="B8" s="9">
        <v>5</v>
      </c>
      <c r="C8" s="11">
        <f>(B8/G3)</f>
        <v>0.27777777777777779</v>
      </c>
      <c r="D8" s="9">
        <v>11</v>
      </c>
      <c r="E8" s="11">
        <f>(D8/$G$3)</f>
        <v>0.61111111111111116</v>
      </c>
      <c r="F8" s="1"/>
      <c r="G8" s="9">
        <v>10</v>
      </c>
      <c r="H8" s="11">
        <f>(G8/N3)</f>
        <v>0.625</v>
      </c>
      <c r="I8" s="9">
        <v>3</v>
      </c>
      <c r="J8" s="11">
        <f>(I8/N3)</f>
        <v>0.1875</v>
      </c>
      <c r="K8" s="9">
        <v>3</v>
      </c>
      <c r="L8" s="11">
        <f>(K8/N3)</f>
        <v>0.1875</v>
      </c>
      <c r="M8" s="1"/>
      <c r="N8" s="9">
        <v>1</v>
      </c>
      <c r="O8" s="11">
        <f>(N8/K8)</f>
        <v>0.33333333333333331</v>
      </c>
      <c r="P8" s="9">
        <v>2</v>
      </c>
      <c r="Q8" s="11">
        <f>(P8/K8)</f>
        <v>0.66666666666666663</v>
      </c>
      <c r="R8" s="1"/>
      <c r="S8" s="5">
        <f>(G8+N8)</f>
        <v>11</v>
      </c>
      <c r="T8" s="11">
        <f>(S8/N3)</f>
        <v>0.6875</v>
      </c>
      <c r="U8" s="5">
        <f>(I8+P8)</f>
        <v>5</v>
      </c>
      <c r="V8" s="11">
        <f>(U8/N3)</f>
        <v>0.3125</v>
      </c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29</v>
      </c>
      <c r="B11" s="9">
        <v>3</v>
      </c>
      <c r="C11" s="11">
        <f>(B11/$G$3)</f>
        <v>0.16666666666666666</v>
      </c>
      <c r="D11" s="9">
        <v>3</v>
      </c>
      <c r="E11" s="11">
        <f>(D11/$G$3)</f>
        <v>0.16666666666666666</v>
      </c>
      <c r="F11" s="1"/>
      <c r="G11" s="9">
        <v>5</v>
      </c>
      <c r="H11" s="11">
        <f>(G11/$N$3)</f>
        <v>0.3125</v>
      </c>
      <c r="I11" s="9"/>
      <c r="J11" s="8"/>
      <c r="K11" s="9"/>
      <c r="L11" s="11">
        <f>(K11/$N$3)</f>
        <v>0</v>
      </c>
      <c r="M11" s="1"/>
      <c r="N11" s="9"/>
      <c r="O11" s="8" t="str">
        <f>IF(N11&gt;0,((N11/K11)*100),"")</f>
        <v/>
      </c>
      <c r="P11" s="9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27</v>
      </c>
      <c r="B12" s="9">
        <v>8</v>
      </c>
      <c r="C12" s="11">
        <f t="shared" ref="C12:C20" si="0">(B12/$G$3)</f>
        <v>0.44444444444444442</v>
      </c>
      <c r="D12" s="9">
        <v>1</v>
      </c>
      <c r="E12" s="11">
        <f t="shared" ref="E12:E20" si="1">(D12/$G$3)</f>
        <v>5.5555555555555552E-2</v>
      </c>
      <c r="F12" s="1"/>
      <c r="G12" s="9">
        <v>8</v>
      </c>
      <c r="H12" s="11">
        <f t="shared" ref="H12:H20" si="2">(G12/$N$3)</f>
        <v>0.5</v>
      </c>
      <c r="I12" s="9"/>
      <c r="J12" s="8"/>
      <c r="K12" s="9"/>
      <c r="L12" s="11">
        <f t="shared" ref="L12:L20" si="3">(K12/$N$3)</f>
        <v>0</v>
      </c>
      <c r="M12" s="1"/>
      <c r="N12" s="9"/>
      <c r="O12" s="8" t="str">
        <f t="shared" ref="O12:O20" si="4">IF(N12&gt;0,((N12/K12)*100),"")</f>
        <v/>
      </c>
      <c r="P12" s="9"/>
      <c r="Q12" s="8" t="str">
        <f t="shared" ref="Q12:Q20" si="5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16</v>
      </c>
      <c r="B13" s="9">
        <v>8</v>
      </c>
      <c r="C13" s="11">
        <f t="shared" si="0"/>
        <v>0.44444444444444442</v>
      </c>
      <c r="D13" s="9">
        <v>7</v>
      </c>
      <c r="E13" s="11">
        <f t="shared" si="1"/>
        <v>0.3888888888888889</v>
      </c>
      <c r="F13" s="1"/>
      <c r="G13" s="9">
        <v>12</v>
      </c>
      <c r="H13" s="11">
        <f t="shared" si="2"/>
        <v>0.75</v>
      </c>
      <c r="I13" s="9"/>
      <c r="J13" s="8"/>
      <c r="K13" s="9">
        <v>1</v>
      </c>
      <c r="L13" s="11">
        <f t="shared" si="3"/>
        <v>6.25E-2</v>
      </c>
      <c r="M13" s="1"/>
      <c r="N13" s="9"/>
      <c r="O13" s="8" t="str">
        <f t="shared" si="4"/>
        <v/>
      </c>
      <c r="P13" s="9"/>
      <c r="Q13" s="8" t="str">
        <f t="shared" si="5"/>
        <v/>
      </c>
      <c r="R13" s="1"/>
      <c r="S13" s="1"/>
      <c r="T13" s="1"/>
      <c r="U13" s="1"/>
      <c r="V13" s="1"/>
    </row>
    <row r="14" spans="1:22" ht="15.75" x14ac:dyDescent="0.25">
      <c r="A14" s="1" t="s">
        <v>18</v>
      </c>
      <c r="B14" s="9">
        <v>11</v>
      </c>
      <c r="C14" s="11">
        <f t="shared" si="0"/>
        <v>0.61111111111111116</v>
      </c>
      <c r="D14" s="9">
        <v>5</v>
      </c>
      <c r="E14" s="11">
        <f t="shared" si="1"/>
        <v>0.27777777777777779</v>
      </c>
      <c r="F14" s="1"/>
      <c r="G14" s="9">
        <v>11</v>
      </c>
      <c r="H14" s="11">
        <f t="shared" si="2"/>
        <v>0.6875</v>
      </c>
      <c r="I14" s="9"/>
      <c r="J14" s="8"/>
      <c r="K14" s="9">
        <v>2</v>
      </c>
      <c r="L14" s="11">
        <f t="shared" si="3"/>
        <v>0.125</v>
      </c>
      <c r="M14" s="1"/>
      <c r="N14" s="9"/>
      <c r="O14" s="8" t="str">
        <f t="shared" si="4"/>
        <v/>
      </c>
      <c r="P14" s="9"/>
      <c r="Q14" s="8" t="str">
        <f t="shared" si="5"/>
        <v/>
      </c>
      <c r="R14" s="1"/>
      <c r="S14" s="1"/>
      <c r="T14" s="1"/>
      <c r="U14" s="1"/>
      <c r="V14" s="1"/>
    </row>
    <row r="15" spans="1:22" ht="15.75" x14ac:dyDescent="0.25">
      <c r="A15" s="1" t="s">
        <v>19</v>
      </c>
      <c r="B15" s="9">
        <v>10</v>
      </c>
      <c r="C15" s="11">
        <f t="shared" si="0"/>
        <v>0.55555555555555558</v>
      </c>
      <c r="D15" s="9">
        <v>6</v>
      </c>
      <c r="E15" s="11">
        <f t="shared" si="1"/>
        <v>0.33333333333333331</v>
      </c>
      <c r="F15" s="1"/>
      <c r="G15" s="9">
        <v>11</v>
      </c>
      <c r="H15" s="11">
        <f t="shared" si="2"/>
        <v>0.6875</v>
      </c>
      <c r="I15" s="9"/>
      <c r="J15" s="8"/>
      <c r="K15" s="9">
        <v>2</v>
      </c>
      <c r="L15" s="11">
        <f t="shared" si="3"/>
        <v>0.125</v>
      </c>
      <c r="M15" s="1"/>
      <c r="N15" s="9"/>
      <c r="O15" s="8" t="str">
        <f t="shared" si="4"/>
        <v/>
      </c>
      <c r="P15" s="9"/>
      <c r="Q15" s="8" t="str">
        <f t="shared" si="5"/>
        <v/>
      </c>
      <c r="R15" s="1"/>
      <c r="S15" s="1"/>
      <c r="T15" s="1"/>
      <c r="U15" s="1"/>
      <c r="V15" s="1"/>
    </row>
    <row r="16" spans="1:22" ht="15.75" x14ac:dyDescent="0.25">
      <c r="A16" s="1" t="s">
        <v>20</v>
      </c>
      <c r="B16" s="9">
        <v>12</v>
      </c>
      <c r="C16" s="11">
        <f t="shared" si="0"/>
        <v>0.66666666666666663</v>
      </c>
      <c r="D16" s="9">
        <v>4</v>
      </c>
      <c r="E16" s="11">
        <f t="shared" si="1"/>
        <v>0.22222222222222221</v>
      </c>
      <c r="F16" s="1"/>
      <c r="G16" s="9">
        <v>14</v>
      </c>
      <c r="H16" s="11">
        <f t="shared" si="2"/>
        <v>0.875</v>
      </c>
      <c r="I16" s="9"/>
      <c r="J16" s="8"/>
      <c r="K16" s="9">
        <v>1</v>
      </c>
      <c r="L16" s="11">
        <f t="shared" si="3"/>
        <v>6.25E-2</v>
      </c>
      <c r="M16" s="1"/>
      <c r="N16" s="9"/>
      <c r="O16" s="8" t="str">
        <f t="shared" si="4"/>
        <v/>
      </c>
      <c r="P16" s="9"/>
      <c r="Q16" s="8" t="str">
        <f t="shared" si="5"/>
        <v/>
      </c>
      <c r="R16" s="1"/>
      <c r="S16" s="1"/>
      <c r="T16" s="1"/>
      <c r="U16" s="1"/>
      <c r="V16" s="1"/>
    </row>
    <row r="17" spans="1:22" ht="15.75" x14ac:dyDescent="0.25">
      <c r="A17" s="1" t="s">
        <v>23</v>
      </c>
      <c r="B17" s="9">
        <v>16</v>
      </c>
      <c r="C17" s="11">
        <f t="shared" si="0"/>
        <v>0.88888888888888884</v>
      </c>
      <c r="D17" s="9">
        <v>0</v>
      </c>
      <c r="E17" s="11">
        <f t="shared" si="1"/>
        <v>0</v>
      </c>
      <c r="F17" s="1"/>
      <c r="G17" s="9">
        <v>13</v>
      </c>
      <c r="H17" s="11">
        <f t="shared" si="2"/>
        <v>0.8125</v>
      </c>
      <c r="I17" s="9"/>
      <c r="J17" s="8"/>
      <c r="K17" s="9"/>
      <c r="L17" s="11">
        <f t="shared" si="3"/>
        <v>0</v>
      </c>
      <c r="M17" s="1"/>
      <c r="N17" s="9"/>
      <c r="O17" s="8" t="str">
        <f t="shared" si="4"/>
        <v/>
      </c>
      <c r="P17" s="9"/>
      <c r="Q17" s="8" t="str">
        <f t="shared" si="5"/>
        <v/>
      </c>
      <c r="R17" s="1"/>
      <c r="S17" s="1"/>
      <c r="T17" s="1"/>
      <c r="U17" s="1"/>
      <c r="V17" s="1"/>
    </row>
    <row r="18" spans="1:22" ht="15.75" x14ac:dyDescent="0.25">
      <c r="A18" s="1" t="s">
        <v>26</v>
      </c>
      <c r="B18" s="9">
        <v>14</v>
      </c>
      <c r="C18" s="11">
        <f t="shared" si="0"/>
        <v>0.77777777777777779</v>
      </c>
      <c r="D18" s="9">
        <v>2</v>
      </c>
      <c r="E18" s="11">
        <f t="shared" si="1"/>
        <v>0.1111111111111111</v>
      </c>
      <c r="F18" s="1"/>
      <c r="G18" s="9">
        <v>13</v>
      </c>
      <c r="H18" s="11">
        <f t="shared" si="2"/>
        <v>0.8125</v>
      </c>
      <c r="I18" s="9"/>
      <c r="J18" s="8"/>
      <c r="K18" s="9"/>
      <c r="L18" s="11">
        <f t="shared" si="3"/>
        <v>0</v>
      </c>
      <c r="M18" s="1"/>
      <c r="N18" s="9"/>
      <c r="O18" s="8" t="str">
        <f t="shared" si="4"/>
        <v/>
      </c>
      <c r="P18" s="9"/>
      <c r="Q18" s="8" t="str">
        <f t="shared" si="5"/>
        <v/>
      </c>
      <c r="R18" s="1"/>
      <c r="S18" s="1"/>
      <c r="T18" s="1"/>
      <c r="U18" s="1"/>
      <c r="V18" s="1"/>
    </row>
    <row r="19" spans="1:22" ht="15.75" x14ac:dyDescent="0.25">
      <c r="A19" s="1" t="s">
        <v>21</v>
      </c>
      <c r="B19" s="9">
        <v>13</v>
      </c>
      <c r="C19" s="11">
        <f t="shared" si="0"/>
        <v>0.72222222222222221</v>
      </c>
      <c r="D19" s="9">
        <v>3</v>
      </c>
      <c r="E19" s="11">
        <f t="shared" si="1"/>
        <v>0.16666666666666666</v>
      </c>
      <c r="F19" s="1"/>
      <c r="G19" s="9">
        <v>13</v>
      </c>
      <c r="H19" s="11">
        <f t="shared" si="2"/>
        <v>0.8125</v>
      </c>
      <c r="I19" s="9"/>
      <c r="J19" s="8"/>
      <c r="K19" s="9"/>
      <c r="L19" s="11">
        <f t="shared" si="3"/>
        <v>0</v>
      </c>
      <c r="M19" s="1"/>
      <c r="N19" s="9"/>
      <c r="O19" s="8" t="str">
        <f t="shared" si="4"/>
        <v/>
      </c>
      <c r="P19" s="9"/>
      <c r="Q19" s="8" t="str">
        <f t="shared" si="5"/>
        <v/>
      </c>
      <c r="R19" s="1"/>
      <c r="S19" s="1"/>
      <c r="T19" s="1"/>
      <c r="U19" s="1"/>
      <c r="V19" s="1"/>
    </row>
    <row r="20" spans="1:22" ht="15.75" x14ac:dyDescent="0.25">
      <c r="A20" s="1" t="s">
        <v>35</v>
      </c>
      <c r="B20" s="9">
        <v>14</v>
      </c>
      <c r="C20" s="11">
        <f t="shared" si="0"/>
        <v>0.77777777777777779</v>
      </c>
      <c r="D20" s="9">
        <v>2</v>
      </c>
      <c r="E20" s="11">
        <f t="shared" si="1"/>
        <v>0.1111111111111111</v>
      </c>
      <c r="F20" s="1"/>
      <c r="G20" s="9">
        <v>13</v>
      </c>
      <c r="H20" s="11">
        <f t="shared" si="2"/>
        <v>0.8125</v>
      </c>
      <c r="I20" s="9"/>
      <c r="J20" s="8"/>
      <c r="K20" s="9"/>
      <c r="L20" s="11">
        <f t="shared" si="3"/>
        <v>0</v>
      </c>
      <c r="M20" s="1"/>
      <c r="N20" s="9"/>
      <c r="O20" s="8" t="str">
        <f t="shared" si="4"/>
        <v/>
      </c>
      <c r="P20" s="9"/>
      <c r="Q20" s="8" t="str">
        <f t="shared" si="5"/>
        <v/>
      </c>
      <c r="R20" s="1"/>
      <c r="S20" s="1"/>
      <c r="T20" s="1"/>
      <c r="U20" s="1"/>
      <c r="V20" s="1"/>
    </row>
    <row r="21" spans="1:22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4" spans="1:22" ht="15.75" x14ac:dyDescent="0.25">
      <c r="E24" s="22" t="s">
        <v>54</v>
      </c>
      <c r="F24" s="22"/>
      <c r="G24" s="22"/>
      <c r="H24" s="22"/>
      <c r="I24" s="1" t="s">
        <v>0</v>
      </c>
      <c r="J24" s="1">
        <v>12</v>
      </c>
    </row>
    <row r="25" spans="1:22" ht="15.75" x14ac:dyDescent="0.25">
      <c r="E25" s="1" t="s">
        <v>46</v>
      </c>
      <c r="F25" s="20" t="s">
        <v>45</v>
      </c>
      <c r="G25" s="1" t="s">
        <v>10</v>
      </c>
      <c r="H25" s="20" t="s">
        <v>45</v>
      </c>
      <c r="I25" s="1"/>
      <c r="J25" s="1"/>
    </row>
    <row r="26" spans="1:22" ht="15.75" x14ac:dyDescent="0.25">
      <c r="E26" s="1">
        <v>11</v>
      </c>
      <c r="F26" s="16">
        <f>((E26/J24)*100)</f>
        <v>91.666666666666657</v>
      </c>
      <c r="G26" s="1">
        <v>1</v>
      </c>
      <c r="H26" s="16">
        <f>((G26/J24)*100)</f>
        <v>8.3333333333333321</v>
      </c>
      <c r="I26" s="1"/>
      <c r="J26" s="1"/>
    </row>
  </sheetData>
  <mergeCells count="5">
    <mergeCell ref="B6:E6"/>
    <mergeCell ref="G6:L6"/>
    <mergeCell ref="N6:Q6"/>
    <mergeCell ref="S6:V6"/>
    <mergeCell ref="E24:H2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workbookViewId="0">
      <selection activeCell="F30" sqref="F30"/>
    </sheetView>
  </sheetViews>
  <sheetFormatPr defaultRowHeight="15" x14ac:dyDescent="0.25"/>
  <cols>
    <col min="1" max="1" width="27.5703125" customWidth="1"/>
    <col min="2" max="2" width="10.28515625" customWidth="1"/>
    <col min="3" max="3" width="10.28515625" bestFit="1" customWidth="1"/>
    <col min="4" max="4" width="11.7109375" customWidth="1"/>
    <col min="6" max="6" width="14.85546875" customWidth="1"/>
    <col min="8" max="8" width="10.28515625" bestFit="1" customWidth="1"/>
  </cols>
  <sheetData>
    <row r="1" spans="1:22" ht="20.25" x14ac:dyDescent="0.3">
      <c r="A1" s="1"/>
      <c r="B1" s="2" t="s">
        <v>17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36</v>
      </c>
      <c r="B3" s="1"/>
      <c r="E3" s="9"/>
      <c r="F3" s="5" t="s">
        <v>0</v>
      </c>
      <c r="G3" s="5">
        <v>22</v>
      </c>
      <c r="H3" s="1" t="s">
        <v>13</v>
      </c>
      <c r="I3" s="1"/>
      <c r="J3" s="1"/>
      <c r="K3" s="1" t="s">
        <v>1</v>
      </c>
      <c r="L3" s="6">
        <f>(I3/G3)</f>
        <v>0</v>
      </c>
      <c r="M3" s="7" t="s">
        <v>2</v>
      </c>
      <c r="N3" s="7">
        <f>G3-I3+I4</f>
        <v>23</v>
      </c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14</v>
      </c>
      <c r="I4" s="1">
        <v>1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21" t="s">
        <v>3</v>
      </c>
      <c r="C6" s="21"/>
      <c r="D6" s="21"/>
      <c r="E6" s="21"/>
      <c r="F6" s="1"/>
      <c r="G6" s="22" t="s">
        <v>4</v>
      </c>
      <c r="H6" s="22"/>
      <c r="I6" s="22"/>
      <c r="J6" s="22"/>
      <c r="K6" s="22"/>
      <c r="L6" s="22"/>
      <c r="M6" s="1"/>
      <c r="N6" s="21" t="s">
        <v>5</v>
      </c>
      <c r="O6" s="21"/>
      <c r="P6" s="21"/>
      <c r="Q6" s="21"/>
      <c r="R6" s="1"/>
      <c r="S6" s="22" t="s">
        <v>6</v>
      </c>
      <c r="T6" s="22"/>
      <c r="U6" s="22"/>
      <c r="V6" s="22"/>
    </row>
    <row r="7" spans="1:22" ht="15.75" x14ac:dyDescent="0.25">
      <c r="A7" s="1"/>
      <c r="B7" s="9" t="s">
        <v>7</v>
      </c>
      <c r="C7" s="9"/>
      <c r="D7" s="9" t="s">
        <v>8</v>
      </c>
      <c r="E7" s="9"/>
      <c r="F7" s="1"/>
      <c r="G7" s="9" t="s">
        <v>9</v>
      </c>
      <c r="H7" s="9"/>
      <c r="I7" s="9" t="s">
        <v>10</v>
      </c>
      <c r="J7" s="9"/>
      <c r="K7" s="9" t="s">
        <v>11</v>
      </c>
      <c r="L7" s="9"/>
      <c r="M7" s="1"/>
      <c r="N7" s="9" t="s">
        <v>9</v>
      </c>
      <c r="O7" s="9"/>
      <c r="P7" s="9" t="s">
        <v>10</v>
      </c>
      <c r="Q7" s="9"/>
      <c r="R7" s="1"/>
      <c r="S7" s="9" t="s">
        <v>9</v>
      </c>
      <c r="T7" s="9"/>
      <c r="U7" s="9" t="s">
        <v>10</v>
      </c>
      <c r="V7" s="9"/>
    </row>
    <row r="8" spans="1:22" ht="15.75" x14ac:dyDescent="0.25">
      <c r="A8" s="1" t="s">
        <v>12</v>
      </c>
      <c r="B8" s="9">
        <v>2</v>
      </c>
      <c r="C8" s="11">
        <f>(B8/G3)</f>
        <v>9.0909090909090912E-2</v>
      </c>
      <c r="D8" s="9">
        <v>20</v>
      </c>
      <c r="E8" s="11">
        <f>(D8/$G$3)</f>
        <v>0.90909090909090906</v>
      </c>
      <c r="F8" s="1"/>
      <c r="G8" s="9">
        <v>13</v>
      </c>
      <c r="H8" s="11">
        <f>(G8/N3)</f>
        <v>0.56521739130434778</v>
      </c>
      <c r="I8" s="9">
        <v>0</v>
      </c>
      <c r="J8" s="11">
        <f>(I8/N3)</f>
        <v>0</v>
      </c>
      <c r="K8" s="9">
        <v>10</v>
      </c>
      <c r="L8" s="11">
        <f>(K8/N3)</f>
        <v>0.43478260869565216</v>
      </c>
      <c r="M8" s="1"/>
      <c r="N8" s="9">
        <v>9</v>
      </c>
      <c r="O8" s="11">
        <f>(N8/K8)</f>
        <v>0.9</v>
      </c>
      <c r="P8" s="9">
        <v>1</v>
      </c>
      <c r="Q8" s="11">
        <f>(P8/K8)</f>
        <v>0.1</v>
      </c>
      <c r="R8" s="1"/>
      <c r="S8" s="5">
        <f>(G8+N8)</f>
        <v>22</v>
      </c>
      <c r="T8" s="11">
        <f>(S8/N3)</f>
        <v>0.95652173913043481</v>
      </c>
      <c r="U8" s="5">
        <f>(I8+P8)</f>
        <v>1</v>
      </c>
      <c r="V8" s="11">
        <f>(U8/N3)</f>
        <v>4.3478260869565216E-2</v>
      </c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29</v>
      </c>
      <c r="B11" s="9">
        <v>13</v>
      </c>
      <c r="C11" s="11">
        <f>(B11/$G$3)</f>
        <v>0.59090909090909094</v>
      </c>
      <c r="D11" s="9">
        <v>7</v>
      </c>
      <c r="E11" s="11">
        <f>(D11/$G$3)</f>
        <v>0.31818181818181818</v>
      </c>
      <c r="F11" s="1"/>
      <c r="G11" s="9">
        <v>21</v>
      </c>
      <c r="H11" s="11">
        <f>(G11/$N$3)</f>
        <v>0.91304347826086951</v>
      </c>
      <c r="I11" s="9"/>
      <c r="J11" s="8"/>
      <c r="K11" s="9"/>
      <c r="L11" s="11">
        <f>(K11/$N$3)</f>
        <v>0</v>
      </c>
      <c r="M11" s="1"/>
      <c r="N11" s="9"/>
      <c r="O11" s="8" t="str">
        <f>IF(N11&gt;0,((N11/K11)*100),"")</f>
        <v/>
      </c>
      <c r="P11" s="9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27</v>
      </c>
      <c r="B12" s="9">
        <v>1</v>
      </c>
      <c r="C12" s="11">
        <f t="shared" ref="C12:C21" si="0">(B12/$G$3)</f>
        <v>4.5454545454545456E-2</v>
      </c>
      <c r="D12" s="9">
        <v>1</v>
      </c>
      <c r="E12" s="11">
        <f t="shared" ref="E12:E21" si="1">(D12/$G$3)</f>
        <v>4.5454545454545456E-2</v>
      </c>
      <c r="F12" s="1"/>
      <c r="G12" s="9">
        <v>1</v>
      </c>
      <c r="H12" s="11">
        <f t="shared" ref="H12:H21" si="2">(G12/$N$3)</f>
        <v>4.3478260869565216E-2</v>
      </c>
      <c r="I12" s="9"/>
      <c r="J12" s="8"/>
      <c r="K12" s="9">
        <v>1</v>
      </c>
      <c r="L12" s="11">
        <f t="shared" ref="L12:L21" si="3">(K12/$N$3)</f>
        <v>4.3478260869565216E-2</v>
      </c>
      <c r="M12" s="1"/>
      <c r="N12" s="9"/>
      <c r="O12" s="8" t="str">
        <f t="shared" ref="O12:O21" si="4">IF(N12&gt;0,((N12/K12)*100),"")</f>
        <v/>
      </c>
      <c r="P12" s="9"/>
      <c r="Q12" s="8" t="str">
        <f t="shared" ref="Q12:Q21" si="5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16</v>
      </c>
      <c r="B13" s="9">
        <v>15</v>
      </c>
      <c r="C13" s="11">
        <f t="shared" si="0"/>
        <v>0.68181818181818177</v>
      </c>
      <c r="D13" s="9">
        <v>6</v>
      </c>
      <c r="E13" s="11">
        <f t="shared" si="1"/>
        <v>0.27272727272727271</v>
      </c>
      <c r="F13" s="1"/>
      <c r="G13" s="9">
        <v>21</v>
      </c>
      <c r="H13" s="11">
        <f t="shared" si="2"/>
        <v>0.91304347826086951</v>
      </c>
      <c r="I13" s="9"/>
      <c r="J13" s="8"/>
      <c r="K13" s="9">
        <v>2</v>
      </c>
      <c r="L13" s="11">
        <f t="shared" si="3"/>
        <v>8.6956521739130432E-2</v>
      </c>
      <c r="M13" s="1"/>
      <c r="N13" s="9"/>
      <c r="O13" s="8" t="str">
        <f t="shared" si="4"/>
        <v/>
      </c>
      <c r="P13" s="9"/>
      <c r="Q13" s="8" t="str">
        <f t="shared" si="5"/>
        <v/>
      </c>
      <c r="R13" s="1"/>
      <c r="S13" s="1"/>
      <c r="T13" s="1"/>
      <c r="U13" s="1"/>
      <c r="V13" s="1"/>
    </row>
    <row r="14" spans="1:22" ht="15.75" x14ac:dyDescent="0.25">
      <c r="A14" s="1" t="s">
        <v>18</v>
      </c>
      <c r="B14" s="9">
        <v>18</v>
      </c>
      <c r="C14" s="11">
        <f t="shared" si="0"/>
        <v>0.81818181818181823</v>
      </c>
      <c r="D14" s="9">
        <v>3</v>
      </c>
      <c r="E14" s="11">
        <f t="shared" si="1"/>
        <v>0.13636363636363635</v>
      </c>
      <c r="F14" s="1"/>
      <c r="G14" s="9">
        <v>23</v>
      </c>
      <c r="H14" s="11">
        <f t="shared" si="2"/>
        <v>1</v>
      </c>
      <c r="I14" s="9"/>
      <c r="J14" s="8"/>
      <c r="K14" s="9"/>
      <c r="L14" s="11">
        <f t="shared" si="3"/>
        <v>0</v>
      </c>
      <c r="M14" s="1"/>
      <c r="N14" s="9"/>
      <c r="O14" s="8" t="str">
        <f t="shared" si="4"/>
        <v/>
      </c>
      <c r="P14" s="9"/>
      <c r="Q14" s="8" t="str">
        <f t="shared" si="5"/>
        <v/>
      </c>
      <c r="R14" s="1"/>
      <c r="S14" s="1"/>
      <c r="T14" s="1"/>
      <c r="U14" s="1"/>
      <c r="V14" s="1"/>
    </row>
    <row r="15" spans="1:22" ht="15.75" x14ac:dyDescent="0.25">
      <c r="A15" s="1" t="s">
        <v>19</v>
      </c>
      <c r="B15" s="9">
        <v>12</v>
      </c>
      <c r="C15" s="11">
        <f t="shared" si="0"/>
        <v>0.54545454545454541</v>
      </c>
      <c r="D15" s="9">
        <v>10</v>
      </c>
      <c r="E15" s="11">
        <f t="shared" si="1"/>
        <v>0.45454545454545453</v>
      </c>
      <c r="F15" s="1"/>
      <c r="G15" s="9">
        <v>21</v>
      </c>
      <c r="H15" s="11">
        <f t="shared" si="2"/>
        <v>0.91304347826086951</v>
      </c>
      <c r="I15" s="9"/>
      <c r="J15" s="8"/>
      <c r="K15" s="9">
        <v>2</v>
      </c>
      <c r="L15" s="11">
        <f t="shared" si="3"/>
        <v>8.6956521739130432E-2</v>
      </c>
      <c r="M15" s="1"/>
      <c r="N15" s="9"/>
      <c r="O15" s="8" t="str">
        <f t="shared" si="4"/>
        <v/>
      </c>
      <c r="P15" s="9"/>
      <c r="Q15" s="8" t="str">
        <f t="shared" si="5"/>
        <v/>
      </c>
      <c r="R15" s="1"/>
      <c r="S15" s="1"/>
      <c r="T15" s="1"/>
      <c r="U15" s="1"/>
      <c r="V15" s="1"/>
    </row>
    <row r="16" spans="1:22" ht="15.75" x14ac:dyDescent="0.25">
      <c r="A16" s="1" t="s">
        <v>20</v>
      </c>
      <c r="B16" s="9">
        <v>7</v>
      </c>
      <c r="C16" s="11">
        <f t="shared" si="0"/>
        <v>0.31818181818181818</v>
      </c>
      <c r="D16" s="9">
        <v>15</v>
      </c>
      <c r="E16" s="11">
        <f t="shared" si="1"/>
        <v>0.68181818181818177</v>
      </c>
      <c r="F16" s="1"/>
      <c r="G16" s="9">
        <v>15</v>
      </c>
      <c r="H16" s="11">
        <f t="shared" si="2"/>
        <v>0.65217391304347827</v>
      </c>
      <c r="I16" s="9"/>
      <c r="J16" s="8"/>
      <c r="K16" s="9">
        <v>8</v>
      </c>
      <c r="L16" s="11">
        <f t="shared" si="3"/>
        <v>0.34782608695652173</v>
      </c>
      <c r="M16" s="1"/>
      <c r="N16" s="9"/>
      <c r="O16" s="8" t="str">
        <f t="shared" si="4"/>
        <v/>
      </c>
      <c r="P16" s="9"/>
      <c r="Q16" s="8" t="str">
        <f t="shared" si="5"/>
        <v/>
      </c>
      <c r="R16" s="1"/>
      <c r="S16" s="1"/>
      <c r="T16" s="1"/>
      <c r="U16" s="1"/>
      <c r="V16" s="1"/>
    </row>
    <row r="17" spans="1:22" ht="15.75" x14ac:dyDescent="0.25">
      <c r="A17" s="1" t="s">
        <v>23</v>
      </c>
      <c r="B17" s="9">
        <v>16</v>
      </c>
      <c r="C17" s="11">
        <f t="shared" si="0"/>
        <v>0.72727272727272729</v>
      </c>
      <c r="D17" s="9">
        <v>5</v>
      </c>
      <c r="E17" s="11">
        <f t="shared" si="1"/>
        <v>0.22727272727272727</v>
      </c>
      <c r="F17" s="1"/>
      <c r="G17" s="9">
        <v>23</v>
      </c>
      <c r="H17" s="11">
        <f t="shared" si="2"/>
        <v>1</v>
      </c>
      <c r="I17" s="9"/>
      <c r="J17" s="8"/>
      <c r="K17" s="9"/>
      <c r="L17" s="11">
        <f t="shared" si="3"/>
        <v>0</v>
      </c>
      <c r="M17" s="1"/>
      <c r="N17" s="9"/>
      <c r="O17" s="8" t="str">
        <f t="shared" si="4"/>
        <v/>
      </c>
      <c r="P17" s="9"/>
      <c r="Q17" s="8" t="str">
        <f t="shared" si="5"/>
        <v/>
      </c>
      <c r="R17" s="1"/>
      <c r="S17" s="1"/>
      <c r="T17" s="1"/>
      <c r="U17" s="1"/>
      <c r="V17" s="1"/>
    </row>
    <row r="18" spans="1:22" ht="15.75" x14ac:dyDescent="0.25">
      <c r="A18" s="1" t="s">
        <v>26</v>
      </c>
      <c r="B18" s="9">
        <v>22</v>
      </c>
      <c r="C18" s="11">
        <f t="shared" si="0"/>
        <v>1</v>
      </c>
      <c r="D18" s="9">
        <v>0</v>
      </c>
      <c r="E18" s="11">
        <f t="shared" si="1"/>
        <v>0</v>
      </c>
      <c r="F18" s="1"/>
      <c r="G18" s="9">
        <v>23</v>
      </c>
      <c r="H18" s="11">
        <f t="shared" si="2"/>
        <v>1</v>
      </c>
      <c r="I18" s="9"/>
      <c r="J18" s="8"/>
      <c r="K18" s="9"/>
      <c r="L18" s="11">
        <f t="shared" si="3"/>
        <v>0</v>
      </c>
      <c r="M18" s="1"/>
      <c r="N18" s="9"/>
      <c r="O18" s="8" t="str">
        <f t="shared" si="4"/>
        <v/>
      </c>
      <c r="P18" s="9"/>
      <c r="Q18" s="8" t="str">
        <f t="shared" si="5"/>
        <v/>
      </c>
      <c r="R18" s="1"/>
      <c r="S18" s="1"/>
      <c r="T18" s="1"/>
      <c r="U18" s="1"/>
      <c r="V18" s="1"/>
    </row>
    <row r="19" spans="1:22" ht="15.75" x14ac:dyDescent="0.25">
      <c r="A19" s="1" t="s">
        <v>37</v>
      </c>
      <c r="B19" s="9">
        <v>17</v>
      </c>
      <c r="C19" s="11">
        <f t="shared" si="0"/>
        <v>0.77272727272727271</v>
      </c>
      <c r="D19" s="9">
        <v>5</v>
      </c>
      <c r="E19" s="11">
        <f t="shared" si="1"/>
        <v>0.22727272727272727</v>
      </c>
      <c r="F19" s="1"/>
      <c r="G19" s="9">
        <v>23</v>
      </c>
      <c r="H19" s="11">
        <f t="shared" si="2"/>
        <v>1</v>
      </c>
      <c r="I19" s="9"/>
      <c r="J19" s="8"/>
      <c r="K19" s="9"/>
      <c r="L19" s="11">
        <f t="shared" si="3"/>
        <v>0</v>
      </c>
      <c r="M19" s="1"/>
      <c r="N19" s="9"/>
      <c r="O19" s="8" t="str">
        <f t="shared" si="4"/>
        <v/>
      </c>
      <c r="P19" s="9"/>
      <c r="Q19" s="8" t="str">
        <f t="shared" si="5"/>
        <v/>
      </c>
      <c r="R19" s="1"/>
      <c r="S19" s="1"/>
      <c r="T19" s="1"/>
      <c r="U19" s="1"/>
      <c r="V19" s="1"/>
    </row>
    <row r="20" spans="1:22" ht="15.75" x14ac:dyDescent="0.25">
      <c r="A20" s="1" t="s">
        <v>38</v>
      </c>
      <c r="B20" s="9">
        <v>18</v>
      </c>
      <c r="C20" s="11">
        <f t="shared" si="0"/>
        <v>0.81818181818181823</v>
      </c>
      <c r="D20" s="9">
        <v>4</v>
      </c>
      <c r="E20" s="11">
        <f t="shared" si="1"/>
        <v>0.18181818181818182</v>
      </c>
      <c r="F20" s="1"/>
      <c r="G20" s="9">
        <v>20</v>
      </c>
      <c r="H20" s="11">
        <f t="shared" si="2"/>
        <v>0.86956521739130432</v>
      </c>
      <c r="I20" s="9"/>
      <c r="J20" s="8"/>
      <c r="K20" s="9">
        <v>3</v>
      </c>
      <c r="L20" s="11">
        <f t="shared" si="3"/>
        <v>0.13043478260869565</v>
      </c>
      <c r="M20" s="1"/>
      <c r="N20" s="9"/>
      <c r="O20" s="8" t="str">
        <f t="shared" si="4"/>
        <v/>
      </c>
      <c r="P20" s="9"/>
      <c r="Q20" s="8" t="str">
        <f t="shared" si="5"/>
        <v/>
      </c>
      <c r="R20" s="1"/>
      <c r="S20" s="1"/>
      <c r="T20" s="1"/>
      <c r="U20" s="1"/>
      <c r="V20" s="1"/>
    </row>
    <row r="21" spans="1:22" ht="15.75" x14ac:dyDescent="0.25">
      <c r="A21" s="1" t="s">
        <v>35</v>
      </c>
      <c r="B21" s="9">
        <v>18</v>
      </c>
      <c r="C21" s="11">
        <f t="shared" si="0"/>
        <v>0.81818181818181823</v>
      </c>
      <c r="D21" s="9">
        <v>4</v>
      </c>
      <c r="E21" s="11">
        <f t="shared" si="1"/>
        <v>0.18181818181818182</v>
      </c>
      <c r="F21" s="1"/>
      <c r="G21" s="9">
        <v>23</v>
      </c>
      <c r="H21" s="11">
        <f t="shared" si="2"/>
        <v>1</v>
      </c>
      <c r="I21" s="9"/>
      <c r="J21" s="8"/>
      <c r="K21" s="9"/>
      <c r="L21" s="11">
        <f t="shared" si="3"/>
        <v>0</v>
      </c>
      <c r="M21" s="1"/>
      <c r="N21" s="9"/>
      <c r="O21" s="8" t="str">
        <f t="shared" si="4"/>
        <v/>
      </c>
      <c r="P21" s="9"/>
      <c r="Q21" s="8" t="str">
        <f t="shared" si="5"/>
        <v/>
      </c>
      <c r="R21" s="1"/>
      <c r="S21" s="1"/>
      <c r="T21" s="1"/>
      <c r="U21" s="1"/>
      <c r="V21" s="1"/>
    </row>
    <row r="22" spans="1:22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7" spans="1:22" ht="15.75" x14ac:dyDescent="0.25">
      <c r="D27" s="22" t="s">
        <v>54</v>
      </c>
      <c r="E27" s="22"/>
      <c r="F27" s="22"/>
      <c r="G27" s="22"/>
      <c r="H27" s="1" t="s">
        <v>0</v>
      </c>
      <c r="I27" s="1">
        <v>16</v>
      </c>
    </row>
    <row r="28" spans="1:22" ht="15.75" x14ac:dyDescent="0.25">
      <c r="D28" s="1" t="s">
        <v>46</v>
      </c>
      <c r="E28" s="20" t="s">
        <v>45</v>
      </c>
      <c r="F28" s="1" t="s">
        <v>10</v>
      </c>
      <c r="G28" s="20" t="s">
        <v>45</v>
      </c>
      <c r="H28" s="1"/>
      <c r="I28" s="1"/>
    </row>
    <row r="29" spans="1:22" ht="15.75" x14ac:dyDescent="0.25">
      <c r="D29" s="1">
        <v>15</v>
      </c>
      <c r="E29" s="16">
        <f>((D29/I27)*100)</f>
        <v>93.75</v>
      </c>
      <c r="F29" s="1">
        <v>1</v>
      </c>
      <c r="G29" s="16">
        <f>((F29/I27)*100)</f>
        <v>6.25</v>
      </c>
      <c r="H29" s="1"/>
      <c r="I29" s="1"/>
    </row>
  </sheetData>
  <mergeCells count="5">
    <mergeCell ref="B6:E6"/>
    <mergeCell ref="G6:L6"/>
    <mergeCell ref="N6:Q6"/>
    <mergeCell ref="S6:V6"/>
    <mergeCell ref="D27:G2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workbookViewId="0">
      <selection activeCell="G30" sqref="G30"/>
    </sheetView>
  </sheetViews>
  <sheetFormatPr defaultRowHeight="15" x14ac:dyDescent="0.25"/>
  <cols>
    <col min="1" max="1" width="28.5703125" customWidth="1"/>
    <col min="15" max="15" width="10.28515625" bestFit="1" customWidth="1"/>
  </cols>
  <sheetData>
    <row r="1" spans="1:22" ht="20.25" x14ac:dyDescent="0.3">
      <c r="A1" s="1"/>
      <c r="B1" s="2" t="s">
        <v>17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39</v>
      </c>
      <c r="B3" s="1"/>
      <c r="E3" s="9"/>
      <c r="F3" s="5" t="s">
        <v>0</v>
      </c>
      <c r="G3" s="5">
        <v>25</v>
      </c>
      <c r="H3" s="1" t="s">
        <v>13</v>
      </c>
      <c r="I3" s="1">
        <v>1</v>
      </c>
      <c r="J3" s="1"/>
      <c r="K3" s="1" t="s">
        <v>1</v>
      </c>
      <c r="L3" s="6">
        <f>(I3/G3)</f>
        <v>0.04</v>
      </c>
      <c r="M3" s="7" t="s">
        <v>2</v>
      </c>
      <c r="N3" s="7">
        <f>G3-I3+I4</f>
        <v>24</v>
      </c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21" t="s">
        <v>3</v>
      </c>
      <c r="C6" s="21"/>
      <c r="D6" s="21"/>
      <c r="E6" s="21"/>
      <c r="F6" s="1"/>
      <c r="G6" s="22" t="s">
        <v>4</v>
      </c>
      <c r="H6" s="22"/>
      <c r="I6" s="22"/>
      <c r="J6" s="22"/>
      <c r="K6" s="22"/>
      <c r="L6" s="22"/>
      <c r="M6" s="1"/>
      <c r="N6" s="21" t="s">
        <v>5</v>
      </c>
      <c r="O6" s="21"/>
      <c r="P6" s="21"/>
      <c r="Q6" s="21"/>
      <c r="R6" s="1"/>
      <c r="S6" s="22" t="s">
        <v>6</v>
      </c>
      <c r="T6" s="22"/>
      <c r="U6" s="22"/>
      <c r="V6" s="22"/>
    </row>
    <row r="7" spans="1:22" ht="15.75" x14ac:dyDescent="0.25">
      <c r="A7" s="1"/>
      <c r="B7" s="9" t="s">
        <v>7</v>
      </c>
      <c r="C7" s="9"/>
      <c r="D7" s="9" t="s">
        <v>8</v>
      </c>
      <c r="E7" s="9"/>
      <c r="F7" s="1"/>
      <c r="G7" s="9" t="s">
        <v>9</v>
      </c>
      <c r="H7" s="9"/>
      <c r="I7" s="9" t="s">
        <v>10</v>
      </c>
      <c r="J7" s="9"/>
      <c r="K7" s="9" t="s">
        <v>11</v>
      </c>
      <c r="L7" s="9"/>
      <c r="M7" s="1"/>
      <c r="N7" s="9" t="s">
        <v>9</v>
      </c>
      <c r="O7" s="9"/>
      <c r="P7" s="9" t="s">
        <v>10</v>
      </c>
      <c r="Q7" s="9"/>
      <c r="R7" s="1"/>
      <c r="S7" s="9" t="s">
        <v>9</v>
      </c>
      <c r="T7" s="9"/>
      <c r="U7" s="9" t="s">
        <v>10</v>
      </c>
      <c r="V7" s="9"/>
    </row>
    <row r="8" spans="1:22" ht="15.75" x14ac:dyDescent="0.25">
      <c r="A8" s="1" t="s">
        <v>12</v>
      </c>
      <c r="B8" s="9">
        <v>4</v>
      </c>
      <c r="C8" s="11">
        <f>(B8/G3)</f>
        <v>0.16</v>
      </c>
      <c r="D8" s="9">
        <v>20</v>
      </c>
      <c r="E8" s="11">
        <f>(D8/$G$3)</f>
        <v>0.8</v>
      </c>
      <c r="F8" s="1"/>
      <c r="G8" s="9">
        <v>12</v>
      </c>
      <c r="H8" s="11">
        <f>(G8/N3)</f>
        <v>0.5</v>
      </c>
      <c r="I8" s="9">
        <v>2</v>
      </c>
      <c r="J8" s="11">
        <f>(I8/N3)</f>
        <v>8.3333333333333329E-2</v>
      </c>
      <c r="K8" s="9">
        <v>10</v>
      </c>
      <c r="L8" s="11">
        <f>(K8/N3)</f>
        <v>0.41666666666666669</v>
      </c>
      <c r="M8" s="1"/>
      <c r="N8" s="9">
        <v>10</v>
      </c>
      <c r="O8" s="11">
        <f>(N8/K8)</f>
        <v>1</v>
      </c>
      <c r="P8" s="9"/>
      <c r="Q8" s="11">
        <f>(P8/K8)</f>
        <v>0</v>
      </c>
      <c r="R8" s="1"/>
      <c r="S8" s="5">
        <f>(G8+N8)</f>
        <v>22</v>
      </c>
      <c r="T8" s="11">
        <f>(S8/N3)</f>
        <v>0.91666666666666663</v>
      </c>
      <c r="U8" s="5">
        <f>(I8+P8)</f>
        <v>2</v>
      </c>
      <c r="V8" s="11">
        <f>(U8/N3)</f>
        <v>8.3333333333333329E-2</v>
      </c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29</v>
      </c>
      <c r="B11" s="9">
        <v>1</v>
      </c>
      <c r="C11" s="11">
        <f>(B11/$G$3)</f>
        <v>0.04</v>
      </c>
      <c r="D11" s="9"/>
      <c r="E11" s="11">
        <f>(D11/$G$3)</f>
        <v>0</v>
      </c>
      <c r="F11" s="1"/>
      <c r="G11" s="9">
        <v>1</v>
      </c>
      <c r="H11" s="11">
        <f>(G11/$N$3)</f>
        <v>4.1666666666666664E-2</v>
      </c>
      <c r="I11" s="9"/>
      <c r="J11" s="8"/>
      <c r="K11" s="9"/>
      <c r="L11" s="11">
        <f>(K11/$N$3)</f>
        <v>0</v>
      </c>
      <c r="M11" s="1"/>
      <c r="N11" s="9"/>
      <c r="O11" s="8" t="str">
        <f>IF(N11&gt;0,((N11/K11)*100),"")</f>
        <v/>
      </c>
      <c r="P11" s="9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27</v>
      </c>
      <c r="B12" s="9">
        <v>8</v>
      </c>
      <c r="C12" s="11">
        <f t="shared" ref="C12:C21" si="0">(B12/$G$3)</f>
        <v>0.32</v>
      </c>
      <c r="D12" s="9">
        <v>15</v>
      </c>
      <c r="E12" s="11">
        <f t="shared" ref="E12:E21" si="1">(D12/$G$3)</f>
        <v>0.6</v>
      </c>
      <c r="F12" s="1"/>
      <c r="G12" s="9">
        <v>16</v>
      </c>
      <c r="H12" s="11">
        <f t="shared" ref="H12:H21" si="2">(G12/$N$3)</f>
        <v>0.66666666666666663</v>
      </c>
      <c r="I12" s="9"/>
      <c r="J12" s="8"/>
      <c r="K12" s="9">
        <v>5</v>
      </c>
      <c r="L12" s="11">
        <f t="shared" ref="L12:L21" si="3">(K12/$N$3)</f>
        <v>0.20833333333333334</v>
      </c>
      <c r="M12" s="1"/>
      <c r="N12" s="9"/>
      <c r="O12" s="8" t="str">
        <f t="shared" ref="O12:O21" si="4">IF(N12&gt;0,((N12/K12)*100),"")</f>
        <v/>
      </c>
      <c r="P12" s="9"/>
      <c r="Q12" s="8" t="str">
        <f t="shared" ref="Q12:Q21" si="5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16</v>
      </c>
      <c r="B13" s="9">
        <v>15</v>
      </c>
      <c r="C13" s="11">
        <f t="shared" si="0"/>
        <v>0.6</v>
      </c>
      <c r="D13" s="9">
        <v>9</v>
      </c>
      <c r="E13" s="11">
        <f t="shared" si="1"/>
        <v>0.36</v>
      </c>
      <c r="F13" s="1"/>
      <c r="G13" s="9">
        <v>22</v>
      </c>
      <c r="H13" s="11">
        <f t="shared" si="2"/>
        <v>0.91666666666666663</v>
      </c>
      <c r="I13" s="9"/>
      <c r="J13" s="8"/>
      <c r="K13" s="9"/>
      <c r="L13" s="11">
        <f t="shared" si="3"/>
        <v>0</v>
      </c>
      <c r="M13" s="1"/>
      <c r="N13" s="9"/>
      <c r="O13" s="8" t="str">
        <f t="shared" si="4"/>
        <v/>
      </c>
      <c r="P13" s="9"/>
      <c r="Q13" s="8" t="str">
        <f t="shared" si="5"/>
        <v/>
      </c>
      <c r="R13" s="1"/>
      <c r="S13" s="1"/>
      <c r="T13" s="1"/>
      <c r="U13" s="1"/>
      <c r="V13" s="1"/>
    </row>
    <row r="14" spans="1:22" ht="15.75" x14ac:dyDescent="0.25">
      <c r="A14" s="1" t="s">
        <v>18</v>
      </c>
      <c r="B14" s="9">
        <v>14</v>
      </c>
      <c r="C14" s="11">
        <f t="shared" si="0"/>
        <v>0.56000000000000005</v>
      </c>
      <c r="D14" s="9">
        <v>10</v>
      </c>
      <c r="E14" s="11">
        <f t="shared" si="1"/>
        <v>0.4</v>
      </c>
      <c r="F14" s="1"/>
      <c r="G14" s="9">
        <v>20</v>
      </c>
      <c r="H14" s="11">
        <f t="shared" si="2"/>
        <v>0.83333333333333337</v>
      </c>
      <c r="I14" s="9"/>
      <c r="J14" s="8"/>
      <c r="K14" s="9">
        <v>2</v>
      </c>
      <c r="L14" s="11">
        <f t="shared" si="3"/>
        <v>8.3333333333333329E-2</v>
      </c>
      <c r="M14" s="1"/>
      <c r="N14" s="9"/>
      <c r="O14" s="8" t="str">
        <f t="shared" si="4"/>
        <v/>
      </c>
      <c r="P14" s="9"/>
      <c r="Q14" s="8" t="str">
        <f t="shared" si="5"/>
        <v/>
      </c>
      <c r="R14" s="1"/>
      <c r="S14" s="1"/>
      <c r="T14" s="1"/>
      <c r="U14" s="1"/>
      <c r="V14" s="1"/>
    </row>
    <row r="15" spans="1:22" ht="15.75" x14ac:dyDescent="0.25">
      <c r="A15" s="1" t="s">
        <v>19</v>
      </c>
      <c r="B15" s="9">
        <v>20</v>
      </c>
      <c r="C15" s="11">
        <f t="shared" si="0"/>
        <v>0.8</v>
      </c>
      <c r="D15" s="9">
        <v>4</v>
      </c>
      <c r="E15" s="11">
        <f t="shared" si="1"/>
        <v>0.16</v>
      </c>
      <c r="F15" s="1"/>
      <c r="G15" s="9">
        <v>22</v>
      </c>
      <c r="H15" s="11">
        <f t="shared" si="2"/>
        <v>0.91666666666666663</v>
      </c>
      <c r="I15" s="9"/>
      <c r="J15" s="8"/>
      <c r="K15" s="9"/>
      <c r="L15" s="11">
        <f t="shared" si="3"/>
        <v>0</v>
      </c>
      <c r="M15" s="1"/>
      <c r="N15" s="9"/>
      <c r="O15" s="8" t="str">
        <f t="shared" si="4"/>
        <v/>
      </c>
      <c r="P15" s="9"/>
      <c r="Q15" s="8" t="str">
        <f t="shared" si="5"/>
        <v/>
      </c>
      <c r="R15" s="1"/>
      <c r="S15" s="1"/>
      <c r="T15" s="1"/>
      <c r="U15" s="1"/>
      <c r="V15" s="1"/>
    </row>
    <row r="16" spans="1:22" ht="15.75" x14ac:dyDescent="0.25">
      <c r="A16" s="1" t="s">
        <v>20</v>
      </c>
      <c r="B16" s="9">
        <v>10</v>
      </c>
      <c r="C16" s="11">
        <f t="shared" si="0"/>
        <v>0.4</v>
      </c>
      <c r="D16" s="9">
        <v>14</v>
      </c>
      <c r="E16" s="11">
        <f t="shared" si="1"/>
        <v>0.56000000000000005</v>
      </c>
      <c r="F16" s="1"/>
      <c r="G16" s="9">
        <v>13</v>
      </c>
      <c r="H16" s="11">
        <f t="shared" si="2"/>
        <v>0.54166666666666663</v>
      </c>
      <c r="I16" s="9"/>
      <c r="J16" s="8"/>
      <c r="K16" s="9">
        <v>9</v>
      </c>
      <c r="L16" s="11">
        <f t="shared" si="3"/>
        <v>0.375</v>
      </c>
      <c r="M16" s="1"/>
      <c r="N16" s="9"/>
      <c r="O16" s="8" t="str">
        <f t="shared" si="4"/>
        <v/>
      </c>
      <c r="P16" s="9"/>
      <c r="Q16" s="8" t="str">
        <f t="shared" si="5"/>
        <v/>
      </c>
      <c r="R16" s="1"/>
      <c r="S16" s="1"/>
      <c r="T16" s="1"/>
      <c r="U16" s="1"/>
      <c r="V16" s="1"/>
    </row>
    <row r="17" spans="1:22" ht="15.75" x14ac:dyDescent="0.25">
      <c r="A17" s="1" t="s">
        <v>41</v>
      </c>
      <c r="B17" s="9">
        <v>15</v>
      </c>
      <c r="C17" s="11">
        <f t="shared" si="0"/>
        <v>0.6</v>
      </c>
      <c r="D17" s="9">
        <v>9</v>
      </c>
      <c r="E17" s="11">
        <f t="shared" si="1"/>
        <v>0.36</v>
      </c>
      <c r="F17" s="1"/>
      <c r="G17" s="9">
        <v>22</v>
      </c>
      <c r="H17" s="11">
        <f t="shared" si="2"/>
        <v>0.91666666666666663</v>
      </c>
      <c r="I17" s="9"/>
      <c r="J17" s="8"/>
      <c r="K17" s="9"/>
      <c r="L17" s="11">
        <f t="shared" si="3"/>
        <v>0</v>
      </c>
      <c r="M17" s="1"/>
      <c r="N17" s="9"/>
      <c r="O17" s="8" t="str">
        <f t="shared" si="4"/>
        <v/>
      </c>
      <c r="P17" s="9"/>
      <c r="Q17" s="8" t="str">
        <f t="shared" si="5"/>
        <v/>
      </c>
      <c r="R17" s="1"/>
      <c r="S17" s="1"/>
      <c r="T17" s="1"/>
      <c r="U17" s="1"/>
      <c r="V17" s="1"/>
    </row>
    <row r="18" spans="1:22" ht="15.75" x14ac:dyDescent="0.25">
      <c r="A18" s="1" t="s">
        <v>26</v>
      </c>
      <c r="B18" s="9">
        <v>16</v>
      </c>
      <c r="C18" s="11">
        <f t="shared" si="0"/>
        <v>0.64</v>
      </c>
      <c r="D18" s="9">
        <v>8</v>
      </c>
      <c r="E18" s="11">
        <f t="shared" si="1"/>
        <v>0.32</v>
      </c>
      <c r="F18" s="1"/>
      <c r="G18" s="9">
        <v>18</v>
      </c>
      <c r="H18" s="11">
        <f t="shared" si="2"/>
        <v>0.75</v>
      </c>
      <c r="I18" s="9"/>
      <c r="J18" s="8"/>
      <c r="K18" s="9">
        <v>4</v>
      </c>
      <c r="L18" s="11">
        <f t="shared" si="3"/>
        <v>0.16666666666666666</v>
      </c>
      <c r="M18" s="1"/>
      <c r="N18" s="9"/>
      <c r="O18" s="8" t="str">
        <f t="shared" si="4"/>
        <v/>
      </c>
      <c r="P18" s="9"/>
      <c r="Q18" s="8" t="str">
        <f t="shared" si="5"/>
        <v/>
      </c>
      <c r="R18" s="1"/>
      <c r="S18" s="1"/>
      <c r="T18" s="1"/>
      <c r="U18" s="1"/>
      <c r="V18" s="1"/>
    </row>
    <row r="19" spans="1:22" ht="15.75" x14ac:dyDescent="0.25">
      <c r="A19" s="1" t="s">
        <v>37</v>
      </c>
      <c r="B19" s="9">
        <v>24</v>
      </c>
      <c r="C19" s="11">
        <f t="shared" si="0"/>
        <v>0.96</v>
      </c>
      <c r="D19" s="9">
        <v>0</v>
      </c>
      <c r="E19" s="11">
        <f t="shared" si="1"/>
        <v>0</v>
      </c>
      <c r="F19" s="1"/>
      <c r="G19" s="9">
        <v>22</v>
      </c>
      <c r="H19" s="11">
        <f t="shared" si="2"/>
        <v>0.91666666666666663</v>
      </c>
      <c r="I19" s="9"/>
      <c r="J19" s="8"/>
      <c r="K19" s="9"/>
      <c r="L19" s="11">
        <f t="shared" si="3"/>
        <v>0</v>
      </c>
      <c r="M19" s="1"/>
      <c r="N19" s="9"/>
      <c r="O19" s="8" t="str">
        <f t="shared" si="4"/>
        <v/>
      </c>
      <c r="P19" s="9"/>
      <c r="Q19" s="8" t="str">
        <f t="shared" si="5"/>
        <v/>
      </c>
      <c r="R19" s="1"/>
      <c r="S19" s="1"/>
      <c r="T19" s="1"/>
      <c r="U19" s="1"/>
      <c r="V19" s="1"/>
    </row>
    <row r="20" spans="1:22" ht="15.75" x14ac:dyDescent="0.25">
      <c r="A20" s="1" t="s">
        <v>38</v>
      </c>
      <c r="B20" s="9">
        <v>22</v>
      </c>
      <c r="C20" s="11">
        <f t="shared" si="0"/>
        <v>0.88</v>
      </c>
      <c r="D20" s="9">
        <v>2</v>
      </c>
      <c r="E20" s="11">
        <f t="shared" si="1"/>
        <v>0.08</v>
      </c>
      <c r="F20" s="1"/>
      <c r="G20" s="9">
        <v>22</v>
      </c>
      <c r="H20" s="11">
        <f t="shared" si="2"/>
        <v>0.91666666666666663</v>
      </c>
      <c r="I20" s="9"/>
      <c r="J20" s="8"/>
      <c r="K20" s="9"/>
      <c r="L20" s="11">
        <f t="shared" si="3"/>
        <v>0</v>
      </c>
      <c r="M20" s="1"/>
      <c r="N20" s="9"/>
      <c r="O20" s="8" t="str">
        <f t="shared" si="4"/>
        <v/>
      </c>
      <c r="P20" s="9"/>
      <c r="Q20" s="8" t="str">
        <f t="shared" si="5"/>
        <v/>
      </c>
      <c r="R20" s="1"/>
      <c r="S20" s="1"/>
      <c r="T20" s="1"/>
      <c r="U20" s="1"/>
      <c r="V20" s="1"/>
    </row>
    <row r="21" spans="1:22" ht="15.75" x14ac:dyDescent="0.25">
      <c r="A21" s="1" t="s">
        <v>35</v>
      </c>
      <c r="B21" s="9">
        <v>10</v>
      </c>
      <c r="C21" s="11">
        <f t="shared" si="0"/>
        <v>0.4</v>
      </c>
      <c r="D21" s="9">
        <v>14</v>
      </c>
      <c r="E21" s="11">
        <f t="shared" si="1"/>
        <v>0.56000000000000005</v>
      </c>
      <c r="F21" s="1"/>
      <c r="G21" s="9">
        <v>22</v>
      </c>
      <c r="H21" s="11">
        <f t="shared" si="2"/>
        <v>0.91666666666666663</v>
      </c>
      <c r="I21" s="9"/>
      <c r="J21" s="8"/>
      <c r="K21" s="9"/>
      <c r="L21" s="11">
        <f t="shared" si="3"/>
        <v>0</v>
      </c>
      <c r="M21" s="1"/>
      <c r="N21" s="9"/>
      <c r="O21" s="8" t="str">
        <f t="shared" si="4"/>
        <v/>
      </c>
      <c r="P21" s="9"/>
      <c r="Q21" s="8" t="str">
        <f t="shared" si="5"/>
        <v/>
      </c>
      <c r="R21" s="1"/>
      <c r="S21" s="1"/>
      <c r="T21" s="1"/>
      <c r="U21" s="1"/>
      <c r="V21" s="1"/>
    </row>
    <row r="22" spans="1:22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9" spans="1:22" ht="15.75" x14ac:dyDescent="0.25">
      <c r="D29" s="22" t="s">
        <v>54</v>
      </c>
      <c r="E29" s="22"/>
      <c r="F29" s="22"/>
      <c r="G29" s="22"/>
      <c r="H29" s="1" t="s">
        <v>0</v>
      </c>
      <c r="I29" s="1">
        <v>24</v>
      </c>
    </row>
    <row r="30" spans="1:22" ht="15.75" x14ac:dyDescent="0.25">
      <c r="D30" s="1" t="s">
        <v>46</v>
      </c>
      <c r="E30" s="20" t="s">
        <v>45</v>
      </c>
      <c r="F30" s="1" t="s">
        <v>10</v>
      </c>
      <c r="G30" s="20" t="s">
        <v>45</v>
      </c>
      <c r="H30" s="1"/>
      <c r="I30" s="1"/>
    </row>
    <row r="31" spans="1:22" ht="15.75" x14ac:dyDescent="0.25">
      <c r="D31" s="1">
        <v>24</v>
      </c>
      <c r="E31" s="16">
        <f>((D31/I29)*100)</f>
        <v>100</v>
      </c>
      <c r="F31" s="1">
        <v>1</v>
      </c>
      <c r="G31" s="16">
        <f>((F31/I29)*100)</f>
        <v>4.1666666666666661</v>
      </c>
      <c r="H31" s="1"/>
      <c r="I31" s="1"/>
    </row>
  </sheetData>
  <mergeCells count="5">
    <mergeCell ref="B6:E6"/>
    <mergeCell ref="G6:L6"/>
    <mergeCell ref="N6:Q6"/>
    <mergeCell ref="S6:V6"/>
    <mergeCell ref="D29:G29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"/>
  <sheetViews>
    <sheetView workbookViewId="0">
      <selection activeCell="A11" sqref="A11"/>
    </sheetView>
  </sheetViews>
  <sheetFormatPr defaultRowHeight="15" x14ac:dyDescent="0.25"/>
  <cols>
    <col min="1" max="1" width="28.7109375" customWidth="1"/>
    <col min="3" max="3" width="10.28515625" bestFit="1" customWidth="1"/>
    <col min="15" max="15" width="10.28515625" bestFit="1" customWidth="1"/>
  </cols>
  <sheetData>
    <row r="1" spans="1:22" ht="20.25" x14ac:dyDescent="0.3">
      <c r="A1" s="1"/>
      <c r="B1" s="2" t="s">
        <v>17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40</v>
      </c>
      <c r="B3" s="1"/>
      <c r="E3" s="9"/>
      <c r="F3" s="5" t="s">
        <v>0</v>
      </c>
      <c r="G3" s="5">
        <v>24</v>
      </c>
      <c r="H3" s="1" t="s">
        <v>13</v>
      </c>
      <c r="I3" s="1">
        <v>1</v>
      </c>
      <c r="J3" s="1"/>
      <c r="K3" s="1" t="s">
        <v>1</v>
      </c>
      <c r="L3" s="6">
        <f>(I3/G3)</f>
        <v>4.1666666666666664E-2</v>
      </c>
      <c r="M3" s="7" t="s">
        <v>2</v>
      </c>
      <c r="N3" s="7">
        <f>G3-I3+I4</f>
        <v>24</v>
      </c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14</v>
      </c>
      <c r="I4" s="1">
        <v>1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21" t="s">
        <v>3</v>
      </c>
      <c r="C6" s="21"/>
      <c r="D6" s="21"/>
      <c r="E6" s="21"/>
      <c r="F6" s="1"/>
      <c r="G6" s="22" t="s">
        <v>4</v>
      </c>
      <c r="H6" s="22"/>
      <c r="I6" s="22"/>
      <c r="J6" s="22"/>
      <c r="K6" s="22"/>
      <c r="L6" s="22"/>
      <c r="M6" s="1"/>
      <c r="N6" s="21" t="s">
        <v>5</v>
      </c>
      <c r="O6" s="21"/>
      <c r="P6" s="21"/>
      <c r="Q6" s="21"/>
      <c r="R6" s="1"/>
      <c r="S6" s="22" t="s">
        <v>6</v>
      </c>
      <c r="T6" s="22"/>
      <c r="U6" s="22"/>
      <c r="V6" s="22"/>
    </row>
    <row r="7" spans="1:22" ht="15.75" x14ac:dyDescent="0.25">
      <c r="A7" s="1"/>
      <c r="B7" s="9" t="s">
        <v>7</v>
      </c>
      <c r="C7" s="9"/>
      <c r="D7" s="9" t="s">
        <v>8</v>
      </c>
      <c r="E7" s="9"/>
      <c r="F7" s="1"/>
      <c r="G7" s="9" t="s">
        <v>9</v>
      </c>
      <c r="H7" s="9"/>
      <c r="I7" s="9" t="s">
        <v>10</v>
      </c>
      <c r="J7" s="9"/>
      <c r="K7" s="9" t="s">
        <v>11</v>
      </c>
      <c r="L7" s="9"/>
      <c r="M7" s="1"/>
      <c r="N7" s="9" t="s">
        <v>9</v>
      </c>
      <c r="O7" s="9"/>
      <c r="P7" s="9" t="s">
        <v>10</v>
      </c>
      <c r="Q7" s="9"/>
      <c r="R7" s="1"/>
      <c r="S7" s="9" t="s">
        <v>9</v>
      </c>
      <c r="T7" s="9"/>
      <c r="U7" s="9" t="s">
        <v>10</v>
      </c>
      <c r="V7" s="9"/>
    </row>
    <row r="8" spans="1:22" ht="15.75" x14ac:dyDescent="0.25">
      <c r="A8" s="1" t="s">
        <v>12</v>
      </c>
      <c r="B8" s="9">
        <v>7</v>
      </c>
      <c r="C8" s="11">
        <f>(B8/G3)</f>
        <v>0.29166666666666669</v>
      </c>
      <c r="D8" s="9">
        <v>17</v>
      </c>
      <c r="E8" s="11">
        <f>(D8/$G$3)</f>
        <v>0.70833333333333337</v>
      </c>
      <c r="F8" s="1"/>
      <c r="G8" s="9">
        <v>14</v>
      </c>
      <c r="H8" s="11">
        <f>(G8/N3)</f>
        <v>0.58333333333333337</v>
      </c>
      <c r="I8" s="9">
        <v>3</v>
      </c>
      <c r="J8" s="11">
        <f>(I8/N3)</f>
        <v>0.125</v>
      </c>
      <c r="K8" s="9">
        <v>7</v>
      </c>
      <c r="L8" s="11">
        <f>(K8/N3)</f>
        <v>0.29166666666666669</v>
      </c>
      <c r="M8" s="1"/>
      <c r="N8" s="9">
        <v>7</v>
      </c>
      <c r="O8" s="11">
        <f>(N8/K8)</f>
        <v>1</v>
      </c>
      <c r="P8" s="9">
        <v>0</v>
      </c>
      <c r="Q8" s="11">
        <f>(P8/K8)</f>
        <v>0</v>
      </c>
      <c r="R8" s="1"/>
      <c r="S8" s="5">
        <f>(G8+N8)</f>
        <v>21</v>
      </c>
      <c r="T8" s="11">
        <f>(S8/N3)</f>
        <v>0.875</v>
      </c>
      <c r="U8" s="5">
        <f>(I8+P8)</f>
        <v>3</v>
      </c>
      <c r="V8" s="11">
        <f>(U8/N3)</f>
        <v>0.125</v>
      </c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29</v>
      </c>
      <c r="B11" s="9">
        <v>14</v>
      </c>
      <c r="C11" s="11">
        <f>(B11/$G$3)</f>
        <v>0.58333333333333337</v>
      </c>
      <c r="D11" s="9">
        <v>10</v>
      </c>
      <c r="E11" s="11">
        <f>(D11/$G$3)</f>
        <v>0.41666666666666669</v>
      </c>
      <c r="F11" s="1"/>
      <c r="G11" s="9">
        <v>20</v>
      </c>
      <c r="H11" s="11">
        <f>(G11/$N$3)</f>
        <v>0.83333333333333337</v>
      </c>
      <c r="I11" s="9"/>
      <c r="J11" s="8"/>
      <c r="K11" s="9">
        <v>1</v>
      </c>
      <c r="L11" s="11">
        <f>(K11/$N$3)</f>
        <v>4.1666666666666664E-2</v>
      </c>
      <c r="M11" s="1"/>
      <c r="N11" s="9"/>
      <c r="O11" s="8" t="str">
        <f>IF(N11&gt;0,((N11/K11)*100),"")</f>
        <v/>
      </c>
      <c r="P11" s="9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16</v>
      </c>
      <c r="B12" s="9">
        <v>12</v>
      </c>
      <c r="C12" s="11">
        <f t="shared" ref="C12:C19" si="0">(B12/$G$3)</f>
        <v>0.5</v>
      </c>
      <c r="D12" s="9">
        <v>12</v>
      </c>
      <c r="E12" s="11">
        <f t="shared" ref="E12:E19" si="1">(D12/$G$3)</f>
        <v>0.5</v>
      </c>
      <c r="F12" s="1"/>
      <c r="G12" s="9">
        <v>17</v>
      </c>
      <c r="H12" s="11">
        <f t="shared" ref="H12:H19" si="2">(G12/$N$3)</f>
        <v>0.70833333333333337</v>
      </c>
      <c r="I12" s="9"/>
      <c r="J12" s="8"/>
      <c r="K12" s="9">
        <v>4</v>
      </c>
      <c r="L12" s="11">
        <f t="shared" ref="L12:L19" si="3">(K12/$N$3)</f>
        <v>0.16666666666666666</v>
      </c>
      <c r="M12" s="1"/>
      <c r="N12" s="9"/>
      <c r="O12" s="8" t="str">
        <f t="shared" ref="O12:O19" si="4">IF(N12&gt;0,((N12/K12)*100),"")</f>
        <v/>
      </c>
      <c r="P12" s="9"/>
      <c r="Q12" s="8" t="str">
        <f t="shared" ref="Q12:Q19" si="5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18</v>
      </c>
      <c r="B13" s="9">
        <v>17</v>
      </c>
      <c r="C13" s="11">
        <f t="shared" si="0"/>
        <v>0.70833333333333337</v>
      </c>
      <c r="D13" s="9">
        <v>7</v>
      </c>
      <c r="E13" s="11">
        <f t="shared" si="1"/>
        <v>0.29166666666666669</v>
      </c>
      <c r="F13" s="1"/>
      <c r="G13" s="9">
        <v>16</v>
      </c>
      <c r="H13" s="11">
        <f t="shared" si="2"/>
        <v>0.66666666666666663</v>
      </c>
      <c r="I13" s="9"/>
      <c r="J13" s="8"/>
      <c r="K13" s="9">
        <v>5</v>
      </c>
      <c r="L13" s="11">
        <f t="shared" si="3"/>
        <v>0.20833333333333334</v>
      </c>
      <c r="M13" s="1"/>
      <c r="N13" s="9"/>
      <c r="O13" s="8" t="str">
        <f t="shared" si="4"/>
        <v/>
      </c>
      <c r="P13" s="9"/>
      <c r="Q13" s="8" t="str">
        <f t="shared" si="5"/>
        <v/>
      </c>
      <c r="R13" s="1"/>
      <c r="S13" s="1"/>
      <c r="T13" s="1"/>
      <c r="U13" s="1"/>
      <c r="V13" s="1"/>
    </row>
    <row r="14" spans="1:22" ht="15.75" x14ac:dyDescent="0.25">
      <c r="A14" s="1" t="s">
        <v>19</v>
      </c>
      <c r="B14" s="9">
        <v>18</v>
      </c>
      <c r="C14" s="11">
        <f t="shared" si="0"/>
        <v>0.75</v>
      </c>
      <c r="D14" s="9">
        <v>6</v>
      </c>
      <c r="E14" s="11">
        <f t="shared" si="1"/>
        <v>0.25</v>
      </c>
      <c r="F14" s="1"/>
      <c r="G14" s="9">
        <v>20</v>
      </c>
      <c r="H14" s="11">
        <f t="shared" si="2"/>
        <v>0.83333333333333337</v>
      </c>
      <c r="I14" s="9"/>
      <c r="J14" s="8"/>
      <c r="K14" s="9">
        <v>1</v>
      </c>
      <c r="L14" s="11">
        <f t="shared" si="3"/>
        <v>4.1666666666666664E-2</v>
      </c>
      <c r="M14" s="1"/>
      <c r="N14" s="9"/>
      <c r="O14" s="8" t="str">
        <f t="shared" si="4"/>
        <v/>
      </c>
      <c r="P14" s="9"/>
      <c r="Q14" s="8" t="str">
        <f t="shared" si="5"/>
        <v/>
      </c>
      <c r="R14" s="1"/>
      <c r="S14" s="1"/>
      <c r="T14" s="1"/>
      <c r="U14" s="1"/>
      <c r="V14" s="1"/>
    </row>
    <row r="15" spans="1:22" ht="15.75" x14ac:dyDescent="0.25">
      <c r="A15" s="1" t="s">
        <v>20</v>
      </c>
      <c r="B15" s="9">
        <v>12</v>
      </c>
      <c r="C15" s="11">
        <f t="shared" si="0"/>
        <v>0.5</v>
      </c>
      <c r="D15" s="9">
        <v>12</v>
      </c>
      <c r="E15" s="11">
        <f t="shared" si="1"/>
        <v>0.5</v>
      </c>
      <c r="F15" s="1"/>
      <c r="G15" s="9">
        <v>17</v>
      </c>
      <c r="H15" s="11">
        <f t="shared" si="2"/>
        <v>0.70833333333333337</v>
      </c>
      <c r="I15" s="9"/>
      <c r="J15" s="8"/>
      <c r="K15" s="9">
        <v>4</v>
      </c>
      <c r="L15" s="11">
        <f t="shared" si="3"/>
        <v>0.16666666666666666</v>
      </c>
      <c r="M15" s="1"/>
      <c r="N15" s="9"/>
      <c r="O15" s="8" t="str">
        <f t="shared" si="4"/>
        <v/>
      </c>
      <c r="P15" s="9"/>
      <c r="Q15" s="8" t="str">
        <f t="shared" si="5"/>
        <v/>
      </c>
      <c r="R15" s="1"/>
      <c r="S15" s="1"/>
      <c r="T15" s="1"/>
      <c r="U15" s="1"/>
      <c r="V15" s="1"/>
    </row>
    <row r="16" spans="1:22" ht="15.75" x14ac:dyDescent="0.25">
      <c r="A16" s="1" t="s">
        <v>41</v>
      </c>
      <c r="B16" s="9">
        <v>22</v>
      </c>
      <c r="C16" s="11">
        <f t="shared" si="0"/>
        <v>0.91666666666666663</v>
      </c>
      <c r="D16" s="9">
        <v>1</v>
      </c>
      <c r="E16" s="11">
        <f t="shared" si="1"/>
        <v>4.1666666666666664E-2</v>
      </c>
      <c r="F16" s="1"/>
      <c r="G16" s="9">
        <v>21</v>
      </c>
      <c r="H16" s="11">
        <f t="shared" si="2"/>
        <v>0.875</v>
      </c>
      <c r="I16" s="9"/>
      <c r="J16" s="8"/>
      <c r="K16" s="9"/>
      <c r="L16" s="11">
        <f t="shared" si="3"/>
        <v>0</v>
      </c>
      <c r="M16" s="1"/>
      <c r="N16" s="9"/>
      <c r="O16" s="8" t="str">
        <f t="shared" si="4"/>
        <v/>
      </c>
      <c r="P16" s="9"/>
      <c r="Q16" s="8" t="str">
        <f t="shared" si="5"/>
        <v/>
      </c>
      <c r="R16" s="1"/>
      <c r="S16" s="1"/>
      <c r="T16" s="1"/>
      <c r="U16" s="1"/>
      <c r="V16" s="1"/>
    </row>
    <row r="17" spans="1:22" ht="15.75" x14ac:dyDescent="0.25">
      <c r="A17" s="1" t="s">
        <v>26</v>
      </c>
      <c r="B17" s="9">
        <v>13</v>
      </c>
      <c r="C17" s="11">
        <f t="shared" si="0"/>
        <v>0.54166666666666663</v>
      </c>
      <c r="D17" s="9">
        <v>11</v>
      </c>
      <c r="E17" s="11">
        <f t="shared" si="1"/>
        <v>0.45833333333333331</v>
      </c>
      <c r="F17" s="1"/>
      <c r="G17" s="9">
        <v>21</v>
      </c>
      <c r="H17" s="11">
        <f t="shared" si="2"/>
        <v>0.875</v>
      </c>
      <c r="I17" s="9"/>
      <c r="J17" s="8"/>
      <c r="K17" s="9"/>
      <c r="L17" s="11">
        <f t="shared" si="3"/>
        <v>0</v>
      </c>
      <c r="M17" s="1"/>
      <c r="N17" s="9"/>
      <c r="O17" s="8" t="str">
        <f t="shared" si="4"/>
        <v/>
      </c>
      <c r="P17" s="9"/>
      <c r="Q17" s="8" t="str">
        <f t="shared" si="5"/>
        <v/>
      </c>
      <c r="R17" s="1"/>
      <c r="S17" s="1"/>
      <c r="T17" s="1"/>
      <c r="U17" s="1"/>
      <c r="V17" s="1"/>
    </row>
    <row r="18" spans="1:22" ht="15.75" x14ac:dyDescent="0.25">
      <c r="A18" s="1" t="s">
        <v>21</v>
      </c>
      <c r="B18" s="9">
        <v>17</v>
      </c>
      <c r="C18" s="11">
        <f t="shared" si="0"/>
        <v>0.70833333333333337</v>
      </c>
      <c r="D18" s="9">
        <v>7</v>
      </c>
      <c r="E18" s="11">
        <f t="shared" si="1"/>
        <v>0.29166666666666669</v>
      </c>
      <c r="F18" s="1"/>
      <c r="G18" s="9">
        <v>21</v>
      </c>
      <c r="H18" s="11">
        <f t="shared" si="2"/>
        <v>0.875</v>
      </c>
      <c r="I18" s="9"/>
      <c r="J18" s="8"/>
      <c r="K18" s="9"/>
      <c r="L18" s="11">
        <f t="shared" si="3"/>
        <v>0</v>
      </c>
      <c r="M18" s="1"/>
      <c r="N18" s="9"/>
      <c r="O18" s="8" t="str">
        <f t="shared" si="4"/>
        <v/>
      </c>
      <c r="P18" s="9"/>
      <c r="Q18" s="8" t="str">
        <f t="shared" si="5"/>
        <v/>
      </c>
      <c r="R18" s="1"/>
      <c r="S18" s="1"/>
      <c r="T18" s="1"/>
      <c r="U18" s="1"/>
      <c r="V18" s="1"/>
    </row>
    <row r="19" spans="1:22" ht="15.75" x14ac:dyDescent="0.25">
      <c r="A19" s="1" t="s">
        <v>35</v>
      </c>
      <c r="B19" s="9">
        <v>24</v>
      </c>
      <c r="C19" s="11">
        <f t="shared" si="0"/>
        <v>1</v>
      </c>
      <c r="D19" s="9">
        <v>0</v>
      </c>
      <c r="E19" s="11">
        <f t="shared" si="1"/>
        <v>0</v>
      </c>
      <c r="F19" s="1"/>
      <c r="G19" s="9">
        <v>21</v>
      </c>
      <c r="H19" s="11">
        <f t="shared" si="2"/>
        <v>0.875</v>
      </c>
      <c r="I19" s="9"/>
      <c r="J19" s="8"/>
      <c r="K19" s="9"/>
      <c r="L19" s="11">
        <f t="shared" si="3"/>
        <v>0</v>
      </c>
      <c r="M19" s="1"/>
      <c r="N19" s="9"/>
      <c r="O19" s="8" t="str">
        <f t="shared" si="4"/>
        <v/>
      </c>
      <c r="P19" s="9"/>
      <c r="Q19" s="8" t="str">
        <f t="shared" si="5"/>
        <v/>
      </c>
      <c r="R19" s="1"/>
      <c r="S19" s="1"/>
      <c r="T19" s="1"/>
      <c r="U19" s="1"/>
      <c r="V19" s="1"/>
    </row>
    <row r="20" spans="1:22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</sheetData>
  <mergeCells count="4">
    <mergeCell ref="B6:E6"/>
    <mergeCell ref="G6:L6"/>
    <mergeCell ref="N6:Q6"/>
    <mergeCell ref="S6:V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17</vt:i4>
      </vt:variant>
    </vt:vector>
  </HeadingPairs>
  <TitlesOfParts>
    <vt:vector size="17" baseType="lpstr">
      <vt:lpstr>1^A SC</vt:lpstr>
      <vt:lpstr>1^B GR</vt:lpstr>
      <vt:lpstr>2^A SC</vt:lpstr>
      <vt:lpstr>2^B GR</vt:lpstr>
      <vt:lpstr>2^C GR</vt:lpstr>
      <vt:lpstr>3^A SC</vt:lpstr>
      <vt:lpstr>3^B GR</vt:lpstr>
      <vt:lpstr>3^C GR</vt:lpstr>
      <vt:lpstr>4^A SC</vt:lpstr>
      <vt:lpstr>4^B SC</vt:lpstr>
      <vt:lpstr>4^C GR</vt:lpstr>
      <vt:lpstr>5^A GR</vt:lpstr>
      <vt:lpstr>5^B SC</vt:lpstr>
      <vt:lpstr>5^C GR</vt:lpstr>
      <vt:lpstr>5^D SC</vt:lpstr>
      <vt:lpstr>GENERALE</vt:lpstr>
      <vt:lpstr>GRAFICI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Leonilde</cp:lastModifiedBy>
  <dcterms:created xsi:type="dcterms:W3CDTF">2015-03-10T11:20:23Z</dcterms:created>
  <dcterms:modified xsi:type="dcterms:W3CDTF">2017-03-31T21:02:51Z</dcterms:modified>
</cp:coreProperties>
</file>